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norwe\Desktop\2025 Contracts\"/>
    </mc:Choice>
  </mc:AlternateContent>
  <xr:revisionPtr revIDLastSave="0" documentId="13_ncr:1_{3C2A5453-4A22-4AC8-BB20-7FFF27FE839D}" xr6:coauthVersionLast="47" xr6:coauthVersionMax="47" xr10:uidLastSave="{00000000-0000-0000-0000-000000000000}"/>
  <bookViews>
    <workbookView xWindow="-120" yWindow="-120" windowWidth="29040" windowHeight="15720" xr2:uid="{00000000-000D-0000-FFFF-FFFF00000000}"/>
  </bookViews>
  <sheets>
    <sheet name="Contrac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wVED8xjgHC53xLsweP0D7+B8N1OkMD0mqvZR36GHI8="/>
    </ext>
  </extLst>
</workbook>
</file>

<file path=xl/calcChain.xml><?xml version="1.0" encoding="utf-8"?>
<calcChain xmlns="http://schemas.openxmlformats.org/spreadsheetml/2006/main">
  <c r="J69" i="1" l="1"/>
  <c r="J72" i="1" s="1"/>
  <c r="J61" i="1"/>
  <c r="J60" i="1"/>
  <c r="J59" i="1"/>
  <c r="J65" i="1" s="1"/>
  <c r="J66" i="1" s="1"/>
  <c r="J51" i="1"/>
  <c r="J50" i="1"/>
  <c r="J49" i="1"/>
  <c r="J42" i="1"/>
  <c r="J43" i="1" s="1"/>
  <c r="J35" i="1"/>
  <c r="J34" i="1"/>
  <c r="J33" i="1"/>
  <c r="J32" i="1"/>
  <c r="J36" i="1" s="1"/>
  <c r="J25" i="1"/>
  <c r="J24" i="1"/>
  <c r="J23" i="1"/>
  <c r="J22" i="1"/>
  <c r="J21" i="1"/>
  <c r="J20" i="1"/>
  <c r="J26" i="1" s="1"/>
  <c r="J52" i="1" l="1"/>
  <c r="J53" i="1" s="1"/>
  <c r="E80" i="1"/>
  <c r="J44" i="1"/>
  <c r="J45" i="1" s="1"/>
  <c r="E78" i="1"/>
  <c r="J27" i="1"/>
  <c r="E79" i="1"/>
  <c r="J38" i="1"/>
  <c r="J37" i="1"/>
  <c r="J39" i="1" s="1"/>
  <c r="E82" i="1"/>
  <c r="E81" i="1" l="1"/>
  <c r="J85" i="1" s="1"/>
  <c r="J86" i="1"/>
  <c r="J28" i="1"/>
  <c r="J87" i="1" l="1"/>
  <c r="J89" i="1" s="1"/>
</calcChain>
</file>

<file path=xl/sharedStrings.xml><?xml version="1.0" encoding="utf-8"?>
<sst xmlns="http://schemas.openxmlformats.org/spreadsheetml/2006/main" count="126" uniqueCount="86">
  <si>
    <t xml:space="preserve">                                                                                                                                                                                              Camp Norwesca Retreat Center                                                                                                                     Great Plains United Methodist Church
</t>
  </si>
  <si>
    <t>2025 Event Contract</t>
  </si>
  <si>
    <t>79 Camp Norwesca Rd.                                                                                          Chadron, NE 69337</t>
  </si>
  <si>
    <t xml:space="preserve">Camp Office: 308-432-3872                                                                                                                 </t>
  </si>
  <si>
    <t>Camp E-mail: norwesca@greatplainsumc.org</t>
  </si>
  <si>
    <t xml:space="preserve">If you are Tax Exempt with the State of Nebraska we will need a copy of your form 13 </t>
  </si>
  <si>
    <t xml:space="preserve">All user groups need to provide the exact amount of people attending event 2 weeks before their event takes place. Also remember we need to have a deposit to secure the dates of your event (Please read user group expectations).  </t>
  </si>
  <si>
    <t>Name of Event:</t>
  </si>
  <si>
    <t xml:space="preserve">Date Created: </t>
  </si>
  <si>
    <t xml:space="preserve">Date(s) of Event: </t>
  </si>
  <si>
    <t xml:space="preserve"># People: </t>
  </si>
  <si>
    <t xml:space="preserve">Arrival Time: </t>
  </si>
  <si>
    <t xml:space="preserve">Created By: </t>
  </si>
  <si>
    <t>Departure Time:</t>
  </si>
  <si>
    <t xml:space="preserve">Responsible Party: </t>
  </si>
  <si>
    <t xml:space="preserve">Billing Address: </t>
  </si>
  <si>
    <t xml:space="preserve">Home Phone: </t>
  </si>
  <si>
    <t>Cell Phone:</t>
  </si>
  <si>
    <t xml:space="preserve">Email Address: </t>
  </si>
  <si>
    <t xml:space="preserve">MEALS     </t>
  </si>
  <si>
    <r>
      <rPr>
        <b/>
        <sz val="12"/>
        <color theme="1"/>
        <rFont val="Arial Black"/>
      </rPr>
      <t xml:space="preserve">MEALS  -  </t>
    </r>
    <r>
      <rPr>
        <sz val="12"/>
        <color theme="1"/>
        <rFont val="Arial Black"/>
      </rPr>
      <t xml:space="preserve"> </t>
    </r>
    <r>
      <rPr>
        <sz val="12"/>
        <color rgb="FFFF0000"/>
        <rFont val="Arial Black"/>
      </rPr>
      <t xml:space="preserve">(5.5% Tax ) </t>
    </r>
    <r>
      <rPr>
        <sz val="12"/>
        <color theme="1"/>
        <rFont val="Arial Black"/>
      </rPr>
      <t xml:space="preserve">     </t>
    </r>
    <r>
      <rPr>
        <b/>
        <sz val="12"/>
        <color theme="1"/>
        <rFont val="Arial Black"/>
      </rPr>
      <t xml:space="preserve">                                                                                                                                                                                                                                      </t>
    </r>
    <r>
      <rPr>
        <sz val="10"/>
        <color theme="1"/>
        <rFont val="Arial"/>
      </rPr>
      <t xml:space="preserve">    </t>
    </r>
  </si>
  <si>
    <t>Monday</t>
  </si>
  <si>
    <t>Tuesday</t>
  </si>
  <si>
    <t>Wednesday</t>
  </si>
  <si>
    <t>Thursday</t>
  </si>
  <si>
    <t>Friday</t>
  </si>
  <si>
    <t>Saturday</t>
  </si>
  <si>
    <t>Sunday</t>
  </si>
  <si>
    <t>Meal/Person</t>
  </si>
  <si>
    <t>Charges</t>
  </si>
  <si>
    <t>Breakfast</t>
  </si>
  <si>
    <t>Lunch</t>
  </si>
  <si>
    <t>Dinner</t>
  </si>
  <si>
    <t>Appetizers/Snack</t>
  </si>
  <si>
    <t>Continental Breakfast</t>
  </si>
  <si>
    <t>All-Day Meal Deal</t>
  </si>
  <si>
    <t>SUBTOTAL</t>
  </si>
  <si>
    <r>
      <rPr>
        <b/>
        <sz val="12"/>
        <color rgb="FFFF0000"/>
        <rFont val="Arial Black"/>
      </rPr>
      <t xml:space="preserve">TOTAL TAX  - </t>
    </r>
    <r>
      <rPr>
        <b/>
        <sz val="12"/>
        <color rgb="FFFF0000"/>
        <rFont val="Arial Black"/>
      </rPr>
      <t>(5.5 % Tax )</t>
    </r>
  </si>
  <si>
    <t>TOTAL</t>
  </si>
  <si>
    <t>LODGING, CABINS, AND TENTS</t>
  </si>
  <si>
    <r>
      <rPr>
        <b/>
        <sz val="12"/>
        <color theme="1"/>
        <rFont val="Arial Black"/>
      </rPr>
      <t>LODGING AND CABINS -</t>
    </r>
    <r>
      <rPr>
        <b/>
        <sz val="10"/>
        <color theme="1"/>
        <rFont val="Arial Rounded MT Bold"/>
      </rPr>
      <t xml:space="preserve"> </t>
    </r>
    <r>
      <rPr>
        <sz val="10"/>
        <color rgb="FFFF0000"/>
        <rFont val="Arial"/>
      </rPr>
      <t xml:space="preserve">(NE Sales Tax is 5.5% and then NE charges a lodging tax of  5% = 10.5%)            </t>
    </r>
    <r>
      <rPr>
        <sz val="11"/>
        <color rgb="FFFF0000"/>
        <rFont val="Arial"/>
      </rPr>
      <t xml:space="preserve">                 </t>
    </r>
    <r>
      <rPr>
        <b/>
        <sz val="12"/>
        <color rgb="FFFF0000"/>
        <rFont val="Arial Rounded MT Bold"/>
      </rPr>
      <t xml:space="preserve">                                                                                                                                                                                 </t>
    </r>
    <r>
      <rPr>
        <b/>
        <sz val="12"/>
        <color theme="1"/>
        <rFont val="Arial Rounded MT Bold"/>
      </rPr>
      <t xml:space="preserve"> </t>
    </r>
    <r>
      <rPr>
        <sz val="11"/>
        <color theme="1"/>
        <rFont val="Calibri"/>
      </rPr>
      <t>Lodging- hotel style rooms include bedding and linens.                                                                                                                                Cabins- There are  five cabins that sleep 10 per cabin.                                                                                                                                                                      There is also showerhouse nearby.</t>
    </r>
  </si>
  <si>
    <t xml:space="preserve">Friday </t>
  </si>
  <si>
    <t xml:space="preserve">Room/ Night      </t>
  </si>
  <si>
    <t>Lodge Room-Per Room</t>
  </si>
  <si>
    <r>
      <rPr>
        <b/>
        <sz val="12"/>
        <color theme="1"/>
        <rFont val="Arial Black"/>
      </rPr>
      <t xml:space="preserve">Classic Cabins  </t>
    </r>
    <r>
      <rPr>
        <sz val="12"/>
        <color theme="1"/>
        <rFont val="Arial Black"/>
      </rPr>
      <t xml:space="preserve">- </t>
    </r>
    <r>
      <rPr>
        <sz val="11"/>
        <color theme="1"/>
        <rFont val="Arial"/>
      </rPr>
      <t>older cabins with no bathroom</t>
    </r>
    <r>
      <rPr>
        <b/>
        <sz val="12"/>
        <color theme="1"/>
        <rFont val="Arial Black"/>
      </rPr>
      <t>- 3 classic cabins- per cabin</t>
    </r>
  </si>
  <si>
    <r>
      <rPr>
        <b/>
        <sz val="12"/>
        <color theme="1"/>
        <rFont val="Arial Black"/>
      </rPr>
      <t xml:space="preserve">MetCalf Cabins -  </t>
    </r>
    <r>
      <rPr>
        <sz val="12"/>
        <color theme="1"/>
        <rFont val="Calibri Light"/>
      </rPr>
      <t>cabins with toilet and sink.</t>
    </r>
    <r>
      <rPr>
        <b/>
        <sz val="12"/>
        <color theme="1"/>
        <rFont val="Arial Black"/>
      </rPr>
      <t xml:space="preserve"> 2 New Cabins- per cabin</t>
    </r>
  </si>
  <si>
    <r>
      <rPr>
        <b/>
        <sz val="12"/>
        <color theme="1"/>
        <rFont val="Arial Black"/>
      </rPr>
      <t xml:space="preserve">Dorm- </t>
    </r>
    <r>
      <rPr>
        <sz val="12"/>
        <color theme="1"/>
        <rFont val="Arial Black"/>
      </rPr>
      <t>2 bedrooms, 1 bunk bed per room. 1 bathroom with shower. Small kitchen.</t>
    </r>
  </si>
  <si>
    <r>
      <rPr>
        <b/>
        <sz val="12"/>
        <color rgb="FFFF0000"/>
        <rFont val="Arial Black"/>
      </rPr>
      <t xml:space="preserve">SALES TAX - </t>
    </r>
    <r>
      <rPr>
        <b/>
        <sz val="12"/>
        <color theme="1"/>
        <rFont val="Arial Black"/>
      </rPr>
      <t>(5.5%)</t>
    </r>
  </si>
  <si>
    <r>
      <rPr>
        <b/>
        <sz val="12"/>
        <color rgb="FFFF0000"/>
        <rFont val="Arial Black"/>
      </rPr>
      <t>NE LODGING TAX -</t>
    </r>
    <r>
      <rPr>
        <b/>
        <sz val="11"/>
        <color rgb="FFFF0000"/>
        <rFont val="Arial"/>
      </rPr>
      <t xml:space="preserve"> </t>
    </r>
    <r>
      <rPr>
        <b/>
        <sz val="11"/>
        <color theme="1"/>
        <rFont val="Arial"/>
      </rPr>
      <t>(5% Tax)</t>
    </r>
  </si>
  <si>
    <r>
      <rPr>
        <b/>
        <sz val="12"/>
        <color theme="1"/>
        <rFont val="Arial Black"/>
      </rPr>
      <t xml:space="preserve">TENTS - </t>
    </r>
    <r>
      <rPr>
        <sz val="12"/>
        <color rgb="FFFF0000"/>
        <rFont val="Arial"/>
      </rPr>
      <t>(5.5% Sale Tax)</t>
    </r>
  </si>
  <si>
    <t>Person/Night</t>
  </si>
  <si>
    <r>
      <rPr>
        <b/>
        <sz val="12"/>
        <color theme="1"/>
        <rFont val="Arial Black"/>
      </rPr>
      <t>Tent Rentals</t>
    </r>
    <r>
      <rPr>
        <sz val="12"/>
        <color theme="1"/>
        <rFont val="Arial Black"/>
      </rPr>
      <t xml:space="preserve"> -</t>
    </r>
    <r>
      <rPr>
        <sz val="11"/>
        <color theme="1"/>
        <rFont val="Arial Black"/>
      </rPr>
      <t xml:space="preserve"> </t>
    </r>
    <r>
      <rPr>
        <sz val="11"/>
        <color theme="1"/>
        <rFont val="Arial"/>
      </rPr>
      <t>6 or 8 tents available</t>
    </r>
  </si>
  <si>
    <r>
      <rPr>
        <b/>
        <sz val="12"/>
        <color rgb="FFFF0000"/>
        <rFont val="Arial Black"/>
      </rPr>
      <t xml:space="preserve">TOTAL Tax </t>
    </r>
    <r>
      <rPr>
        <b/>
        <sz val="12"/>
        <color rgb="FFFF0000"/>
        <rFont val="Arial Black"/>
      </rPr>
      <t>-</t>
    </r>
    <r>
      <rPr>
        <b/>
        <sz val="12"/>
        <color rgb="FFFF0000"/>
        <rFont val="Arial"/>
      </rPr>
      <t xml:space="preserve"> </t>
    </r>
    <r>
      <rPr>
        <sz val="12"/>
        <color rgb="FFFF0000"/>
        <rFont val="Arial"/>
      </rPr>
      <t>(5.5% Tax)</t>
    </r>
  </si>
  <si>
    <t xml:space="preserve">TOTAL  </t>
  </si>
  <si>
    <r>
      <rPr>
        <sz val="20"/>
        <color theme="1"/>
        <rFont val="Arial Black"/>
      </rPr>
      <t xml:space="preserve">ACTIVITES - </t>
    </r>
    <r>
      <rPr>
        <sz val="12"/>
        <color rgb="FFFF0000"/>
        <rFont val="Arial Black"/>
      </rPr>
      <t>(5.5% TAX)</t>
    </r>
  </si>
  <si>
    <t>25 person maximum per hour</t>
  </si>
  <si>
    <t>Fee</t>
  </si>
  <si>
    <t xml:space="preserve">TOTAL </t>
  </si>
  <si>
    <t>FACILITIES</t>
  </si>
  <si>
    <r>
      <rPr>
        <b/>
        <sz val="12"/>
        <color theme="1"/>
        <rFont val="Arial Black"/>
      </rPr>
      <t xml:space="preserve">FACILITIES - </t>
    </r>
    <r>
      <rPr>
        <sz val="12"/>
        <color rgb="FFFF0000"/>
        <rFont val="Arial Black"/>
      </rPr>
      <t xml:space="preserve">Not Taxable </t>
    </r>
  </si>
  <si>
    <t>Craft Cabin</t>
  </si>
  <si>
    <t>Lodge Facility Rental-24 hr. use of Dining Hall, Rec Area, Fireplace Area, Conference Room, Retreat Kitchen</t>
  </si>
  <si>
    <r>
      <rPr>
        <b/>
        <sz val="12"/>
        <color theme="1"/>
        <rFont val="Arial Black"/>
      </rPr>
      <t xml:space="preserve">Commerical Kitchen- </t>
    </r>
    <r>
      <rPr>
        <sz val="12"/>
        <color theme="1"/>
        <rFont val="Arial Black"/>
      </rPr>
      <t>must be discussed ahead of time before rental. Must be accompanied by 1 Camp Norwesca Staff</t>
    </r>
    <r>
      <rPr>
        <b/>
        <sz val="12"/>
        <color theme="1"/>
        <rFont val="Arial Black"/>
      </rPr>
      <t xml:space="preserve">- </t>
    </r>
    <r>
      <rPr>
        <sz val="12"/>
        <color theme="1"/>
        <rFont val="Arial Black"/>
      </rPr>
      <t>$15/hour</t>
    </r>
  </si>
  <si>
    <r>
      <rPr>
        <b/>
        <sz val="12"/>
        <color theme="1"/>
        <rFont val="Arial Black"/>
      </rPr>
      <t>Backyard &amp; Chapel Use-</t>
    </r>
    <r>
      <rPr>
        <sz val="12"/>
        <color theme="1"/>
        <rFont val="Arial Black"/>
      </rPr>
      <t>includes use of yard and recreational activites; tetherball,basketball, Gaga Ball and Volleyball Court</t>
    </r>
  </si>
  <si>
    <r>
      <rPr>
        <b/>
        <sz val="12"/>
        <color theme="1"/>
        <rFont val="Arial Black"/>
      </rPr>
      <t xml:space="preserve">Pet Fee- </t>
    </r>
    <r>
      <rPr>
        <sz val="12"/>
        <color theme="1"/>
        <rFont val="Arial Black"/>
      </rPr>
      <t>A pet fee is a one-time, non-refundable fee for wear and tear and property damage.</t>
    </r>
    <r>
      <rPr>
        <b/>
        <sz val="12"/>
        <color theme="1"/>
        <rFont val="Arial Black"/>
      </rPr>
      <t xml:space="preserve"> Per pet.</t>
    </r>
  </si>
  <si>
    <r>
      <rPr>
        <b/>
        <sz val="12"/>
        <color theme="1"/>
        <rFont val="Arial Black"/>
      </rPr>
      <t>Bluetooth Speaker and Microphones-</t>
    </r>
    <r>
      <rPr>
        <sz val="12"/>
        <color theme="1"/>
        <rFont val="Arial Black"/>
      </rPr>
      <t>$25 per event (Non-Refundable Deposit)</t>
    </r>
  </si>
  <si>
    <t>FACILITIES FOR WEDDINGS</t>
  </si>
  <si>
    <r>
      <rPr>
        <b/>
        <sz val="12"/>
        <color theme="1"/>
        <rFont val="Arial Black"/>
      </rPr>
      <t>Essentials Package</t>
    </r>
    <r>
      <rPr>
        <sz val="12"/>
        <color theme="1"/>
        <rFont val="Arial Black"/>
      </rPr>
      <t xml:space="preserve"> - </t>
    </r>
    <r>
      <rPr>
        <sz val="12"/>
        <color theme="1"/>
        <rFont val="Times New Roman"/>
      </rPr>
      <t>Chapel access for rehearsal and wedding,
parking lot access, restroom access,two lodge bedrooms for bridal party prep,access to the dining hall, rec area, and conference room.</t>
    </r>
  </si>
  <si>
    <t xml:space="preserve"> </t>
  </si>
  <si>
    <r>
      <rPr>
        <b/>
        <sz val="12"/>
        <color theme="1"/>
        <rFont val="Arial Black"/>
      </rPr>
      <t>The Works Package-</t>
    </r>
    <r>
      <rPr>
        <sz val="11"/>
        <color theme="1"/>
        <rFont val="Arial"/>
      </rPr>
      <t xml:space="preserve"> Includes all amenities from the Essentials Package,  along with the choice of lawn or lodge for both rehearsal and reception dinners, access to folding tables and chairs, full access to a commercial kitchen for cooking and serving rehearsal and reception dinners.</t>
    </r>
  </si>
  <si>
    <r>
      <rPr>
        <sz val="12"/>
        <color theme="1"/>
        <rFont val="Arial Black"/>
      </rPr>
      <t>Exclusive Use of Camp-Friday 4 PM- Sunday 7 AM-</t>
    </r>
    <r>
      <rPr>
        <sz val="12"/>
        <color theme="1"/>
        <rFont val="Times New Roman"/>
      </rPr>
      <t>Exclusive access to the entire camp, including the entire lodge, cabins, backyard, chapel area, commercial kitchen, Choice of lawn or lodge for rehearsal and reception dinners, Access to folding tables and chairs, Lodge bedrooms for 2-night overnight accommodations, Parking lot access, Full access to the conference room, retreat kitchen, lodge bedrooms and bathrooms, dining hall, lodge restrooms, rec area, and commercial kitchen, Lodge rooms available for bridal party prep, Breathtaking Nebraska Pine Ridge views</t>
    </r>
  </si>
  <si>
    <t>Total</t>
  </si>
  <si>
    <t>How did you hear about us?</t>
  </si>
  <si>
    <t>SUMMARY OF SUBTOTALS</t>
  </si>
  <si>
    <t>MEALS</t>
  </si>
  <si>
    <t>LODGING</t>
  </si>
  <si>
    <t>TENTS</t>
  </si>
  <si>
    <t>ACTIVITIES</t>
  </si>
  <si>
    <r>
      <rPr>
        <sz val="12"/>
        <color theme="1"/>
        <rFont val="Arial Black"/>
      </rPr>
      <t xml:space="preserve">Cost for any Damage and replacement of Facilities, Grounds, Program Equipment etc - </t>
    </r>
    <r>
      <rPr>
        <sz val="12"/>
        <color theme="1"/>
        <rFont val="Arial"/>
      </rPr>
      <t>this is determined by Camp Director</t>
    </r>
  </si>
  <si>
    <t>SUBTOTAL FOR ALL CHARGES</t>
  </si>
  <si>
    <t>TOTAL TAX</t>
  </si>
  <si>
    <t>GRAND TOTAL</t>
  </si>
  <si>
    <r>
      <rPr>
        <b/>
        <sz val="12"/>
        <color theme="1"/>
        <rFont val="Arial Black"/>
      </rPr>
      <t xml:space="preserve">DEPOSIT                                                                                                                                       50%of the Total                                                                                           </t>
    </r>
    <r>
      <rPr>
        <sz val="12"/>
        <color theme="1"/>
        <rFont val="Arial"/>
      </rPr>
      <t xml:space="preserve"> Deposit due with signed contract to secure your dates (without prior arrangements)</t>
    </r>
    <r>
      <rPr>
        <b/>
        <sz val="12"/>
        <color theme="1"/>
        <rFont val="Arial Black"/>
      </rPr>
      <t xml:space="preserve">                                                                                             </t>
    </r>
  </si>
  <si>
    <r>
      <rPr>
        <b/>
        <sz val="12"/>
        <color theme="1"/>
        <rFont val="Arial Black"/>
      </rPr>
      <t>Low Ropes Course</t>
    </r>
    <r>
      <rPr>
        <sz val="12"/>
        <color theme="1"/>
        <rFont val="Arial Black"/>
      </rPr>
      <t xml:space="preserve"> - </t>
    </r>
    <r>
      <rPr>
        <sz val="11"/>
        <color theme="1"/>
        <rFont val="Arial"/>
      </rPr>
      <t>$100/hour, Seasonal, Led by Camp Staff</t>
    </r>
  </si>
  <si>
    <r>
      <rPr>
        <b/>
        <sz val="12"/>
        <color theme="1"/>
        <rFont val="Arial Black"/>
      </rPr>
      <t>Super Slide</t>
    </r>
    <r>
      <rPr>
        <sz val="12"/>
        <color theme="1"/>
        <rFont val="Arial Black"/>
      </rPr>
      <t xml:space="preserve"> - </t>
    </r>
    <r>
      <rPr>
        <sz val="11"/>
        <color theme="1"/>
        <rFont val="Arial"/>
      </rPr>
      <t>$80/hour</t>
    </r>
    <r>
      <rPr>
        <sz val="12"/>
        <color theme="1"/>
        <rFont val="Arial Black"/>
      </rPr>
      <t xml:space="preserve"> </t>
    </r>
    <r>
      <rPr>
        <sz val="12"/>
        <color theme="1"/>
        <rFont val="Arial"/>
        <family val="2"/>
      </rPr>
      <t>Seasonal, Led by Camp Staff</t>
    </r>
  </si>
  <si>
    <r>
      <rPr>
        <b/>
        <sz val="12"/>
        <color theme="1"/>
        <rFont val="Arial Black"/>
      </rPr>
      <t>Archery Range</t>
    </r>
    <r>
      <rPr>
        <sz val="12"/>
        <color theme="1"/>
        <rFont val="Arial Black"/>
      </rPr>
      <t xml:space="preserve"> - </t>
    </r>
    <r>
      <rPr>
        <sz val="11"/>
        <color theme="1"/>
        <rFont val="Arial"/>
      </rPr>
      <t>$60/hour</t>
    </r>
    <r>
      <rPr>
        <sz val="12"/>
        <color theme="1"/>
        <rFont val="Arial Black"/>
      </rPr>
      <t xml:space="preserve"> </t>
    </r>
    <r>
      <rPr>
        <sz val="12"/>
        <color theme="1"/>
        <rFont val="Arial"/>
        <family val="2"/>
      </rPr>
      <t>Seasonal, Led by Camp Staff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</si>
</sst>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quot;$&quot;#,##0.00"/>
    <numFmt numFmtId="165" formatCode="_([$$-409]* #,##0.00_);_([$$-409]* \(#,##0.00\);_([$$-409]* &quot;-&quot;??_);_(@_)"/>
  </numFmts>
  <fonts count="50">
    <font>
      <sz val="11"/>
      <color theme="1"/>
      <name val="Calibri"/>
      <scheme val="minor"/>
    </font>
    <font>
      <b/>
      <sz val="20"/>
      <color theme="1"/>
      <name val="Arial Black"/>
    </font>
    <font>
      <sz val="11"/>
      <name val="Calibri"/>
    </font>
    <font>
      <b/>
      <sz val="12"/>
      <color theme="1"/>
      <name val="Arial Black"/>
    </font>
    <font>
      <b/>
      <sz val="14"/>
      <color rgb="FFFF0000"/>
      <name val="Arial Black"/>
    </font>
    <font>
      <b/>
      <sz val="14"/>
      <color theme="1"/>
      <name val="Arial Black"/>
    </font>
    <font>
      <b/>
      <sz val="14"/>
      <color rgb="FF0000CC"/>
      <name val="Arial Black"/>
    </font>
    <font>
      <b/>
      <sz val="12"/>
      <color rgb="FF0000CC"/>
      <name val="Arial Black"/>
    </font>
    <font>
      <sz val="12"/>
      <color theme="1"/>
      <name val="Arial Black"/>
    </font>
    <font>
      <sz val="36"/>
      <color theme="1"/>
      <name val="Arial Black"/>
    </font>
    <font>
      <u/>
      <sz val="11"/>
      <color theme="10"/>
      <name val="Calibri"/>
    </font>
    <font>
      <b/>
      <sz val="11"/>
      <color theme="1"/>
      <name val="Calibri"/>
    </font>
    <font>
      <sz val="11"/>
      <color theme="1"/>
      <name val="Calibri"/>
    </font>
    <font>
      <sz val="12"/>
      <color theme="1"/>
      <name val="Calibri"/>
    </font>
    <font>
      <b/>
      <sz val="12"/>
      <color rgb="FFFF0000"/>
      <name val="Arial Black"/>
    </font>
    <font>
      <sz val="11"/>
      <color theme="1"/>
      <name val="Arial Black"/>
    </font>
    <font>
      <sz val="20"/>
      <color theme="1"/>
      <name val="Arial Black"/>
    </font>
    <font>
      <b/>
      <sz val="12"/>
      <color theme="1"/>
      <name val="Arial Rounded"/>
    </font>
    <font>
      <sz val="11"/>
      <color theme="1"/>
      <name val="Arial"/>
    </font>
    <font>
      <b/>
      <sz val="20"/>
      <color rgb="FFFF0000"/>
      <name val="Calibri"/>
    </font>
    <font>
      <b/>
      <sz val="18"/>
      <color theme="1"/>
      <name val="Calibri"/>
    </font>
    <font>
      <sz val="14"/>
      <color theme="1"/>
      <name val="Arial Black"/>
    </font>
    <font>
      <b/>
      <sz val="22"/>
      <color theme="1"/>
      <name val="Arial"/>
    </font>
    <font>
      <sz val="22"/>
      <color theme="1"/>
      <name val="Arial"/>
    </font>
    <font>
      <b/>
      <sz val="28"/>
      <color theme="1"/>
      <name val="Arial"/>
    </font>
    <font>
      <sz val="28"/>
      <color theme="1"/>
      <name val="Arial"/>
    </font>
    <font>
      <sz val="11"/>
      <color theme="1"/>
      <name val="Calibri"/>
      <scheme val="minor"/>
    </font>
    <font>
      <sz val="15"/>
      <color theme="1"/>
      <name val="Arial Black"/>
    </font>
    <font>
      <b/>
      <sz val="18"/>
      <color theme="1"/>
      <name val="Arial Black"/>
    </font>
    <font>
      <sz val="24"/>
      <color theme="1"/>
      <name val="Arial Black"/>
    </font>
    <font>
      <sz val="16"/>
      <color theme="1"/>
      <name val="Arial Black"/>
    </font>
    <font>
      <b/>
      <sz val="12"/>
      <color theme="1"/>
      <name val="Arial"/>
    </font>
    <font>
      <sz val="12"/>
      <color theme="1"/>
      <name val="Arial"/>
    </font>
    <font>
      <sz val="12"/>
      <color rgb="FFFF0000"/>
      <name val="Arial Black"/>
    </font>
    <font>
      <b/>
      <sz val="22"/>
      <color theme="1"/>
      <name val="Arial Black"/>
    </font>
    <font>
      <sz val="14"/>
      <color theme="1"/>
      <name val="Times New Roman"/>
    </font>
    <font>
      <sz val="10"/>
      <color theme="1"/>
      <name val="Arial"/>
    </font>
    <font>
      <b/>
      <sz val="10"/>
      <color theme="1"/>
      <name val="Arial Rounded MT Bold"/>
    </font>
    <font>
      <sz val="10"/>
      <color rgb="FFFF0000"/>
      <name val="Arial"/>
    </font>
    <font>
      <sz val="11"/>
      <color rgb="FFFF0000"/>
      <name val="Arial"/>
    </font>
    <font>
      <b/>
      <sz val="12"/>
      <color rgb="FFFF0000"/>
      <name val="Arial Rounded MT Bold"/>
    </font>
    <font>
      <b/>
      <sz val="12"/>
      <color theme="1"/>
      <name val="Arial Rounded MT Bold"/>
    </font>
    <font>
      <sz val="12"/>
      <color theme="1"/>
      <name val="Calibri Light"/>
    </font>
    <font>
      <b/>
      <sz val="11"/>
      <color rgb="FFFF0000"/>
      <name val="Arial"/>
    </font>
    <font>
      <b/>
      <sz val="11"/>
      <color theme="1"/>
      <name val="Arial"/>
    </font>
    <font>
      <sz val="12"/>
      <color rgb="FFFF0000"/>
      <name val="Arial"/>
    </font>
    <font>
      <b/>
      <sz val="12"/>
      <color rgb="FFFF0000"/>
      <name val="Arial"/>
    </font>
    <font>
      <sz val="12"/>
      <color theme="1"/>
      <name val="Times New Roman"/>
    </font>
    <font>
      <sz val="12"/>
      <color theme="1"/>
      <name val="Arial Black"/>
      <family val="2"/>
    </font>
    <font>
      <sz val="12"/>
      <color theme="1"/>
      <name val="Arial"/>
      <family val="2"/>
    </font>
  </fonts>
  <fills count="15">
    <fill>
      <patternFill patternType="none"/>
    </fill>
    <fill>
      <patternFill patternType="gray125"/>
    </fill>
    <fill>
      <patternFill patternType="solid">
        <fgColor rgb="FFCCFFFF"/>
        <bgColor rgb="FFCCFFFF"/>
      </patternFill>
    </fill>
    <fill>
      <patternFill patternType="solid">
        <fgColor theme="0"/>
        <bgColor theme="0"/>
      </patternFill>
    </fill>
    <fill>
      <patternFill patternType="solid">
        <fgColor rgb="FF66CCFF"/>
        <bgColor rgb="FF66CCFF"/>
      </patternFill>
    </fill>
    <fill>
      <patternFill patternType="solid">
        <fgColor rgb="FF3399FF"/>
        <bgColor rgb="FF3399FF"/>
      </patternFill>
    </fill>
    <fill>
      <patternFill patternType="solid">
        <fgColor rgb="FF0066FF"/>
        <bgColor rgb="FF0066FF"/>
      </patternFill>
    </fill>
    <fill>
      <patternFill patternType="solid">
        <fgColor rgb="FF000099"/>
        <bgColor rgb="FF000099"/>
      </patternFill>
    </fill>
    <fill>
      <patternFill patternType="solid">
        <fgColor rgb="FF006600"/>
        <bgColor rgb="FF006600"/>
      </patternFill>
    </fill>
    <fill>
      <patternFill patternType="solid">
        <fgColor rgb="FF008000"/>
        <bgColor rgb="FF008000"/>
      </patternFill>
    </fill>
    <fill>
      <patternFill patternType="solid">
        <fgColor rgb="FF009900"/>
        <bgColor rgb="FF009900"/>
      </patternFill>
    </fill>
    <fill>
      <patternFill patternType="solid">
        <fgColor rgb="FF33CC33"/>
        <bgColor rgb="FF33CC33"/>
      </patternFill>
    </fill>
    <fill>
      <patternFill patternType="solid">
        <fgColor rgb="FFA50021"/>
        <bgColor rgb="FFA50021"/>
      </patternFill>
    </fill>
    <fill>
      <patternFill patternType="solid">
        <fgColor rgb="FFCC0000"/>
        <bgColor rgb="FFCC0000"/>
      </patternFill>
    </fill>
    <fill>
      <patternFill patternType="solid">
        <fgColor rgb="FFFF0000"/>
        <bgColor rgb="FFFF0000"/>
      </patternFill>
    </fill>
  </fills>
  <borders count="2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top style="medium">
        <color rgb="FF000000"/>
      </top>
      <bottom/>
      <diagonal/>
    </border>
  </borders>
  <cellStyleXfs count="1">
    <xf numFmtId="0" fontId="0" fillId="0" borderId="0"/>
  </cellStyleXfs>
  <cellXfs count="139">
    <xf numFmtId="0" fontId="0" fillId="0" borderId="0" xfId="0"/>
    <xf numFmtId="0" fontId="5" fillId="0" borderId="1" xfId="0" applyFont="1" applyBorder="1" applyAlignment="1">
      <alignment vertical="top"/>
    </xf>
    <xf numFmtId="0" fontId="3" fillId="0" borderId="1" xfId="0" applyFont="1" applyBorder="1" applyAlignment="1">
      <alignment vertical="top" wrapText="1"/>
    </xf>
    <xf numFmtId="0" fontId="3" fillId="0" borderId="1" xfId="0" applyFont="1" applyBorder="1" applyAlignment="1">
      <alignment vertical="top"/>
    </xf>
    <xf numFmtId="0" fontId="8" fillId="0" borderId="2" xfId="0" applyFont="1" applyBorder="1"/>
    <xf numFmtId="0" fontId="9" fillId="0" borderId="2" xfId="0" applyFont="1" applyBorder="1"/>
    <xf numFmtId="0" fontId="9" fillId="0" borderId="3" xfId="0" applyFont="1" applyBorder="1"/>
    <xf numFmtId="0" fontId="8" fillId="3" borderId="12" xfId="0" applyFont="1" applyFill="1" applyBorder="1"/>
    <xf numFmtId="0" fontId="9" fillId="3" borderId="12" xfId="0" applyFont="1" applyFill="1" applyBorder="1"/>
    <xf numFmtId="0" fontId="9" fillId="3" borderId="13" xfId="0" applyFont="1" applyFill="1" applyBorder="1"/>
    <xf numFmtId="0" fontId="3" fillId="3" borderId="14" xfId="0" applyFont="1" applyFill="1" applyBorder="1" applyAlignment="1">
      <alignment vertical="top" wrapText="1"/>
    </xf>
    <xf numFmtId="0" fontId="8" fillId="3" borderId="12" xfId="0" applyFont="1" applyFill="1" applyBorder="1" applyAlignment="1">
      <alignment vertical="top"/>
    </xf>
    <xf numFmtId="0" fontId="8" fillId="3" borderId="13" xfId="0" applyFont="1" applyFill="1" applyBorder="1" applyAlignment="1">
      <alignment vertical="top"/>
    </xf>
    <xf numFmtId="0" fontId="11" fillId="4" borderId="15" xfId="0" applyFont="1" applyFill="1" applyBorder="1" applyAlignment="1">
      <alignment horizontal="left" vertical="top"/>
    </xf>
    <xf numFmtId="0" fontId="12" fillId="4" borderId="16" xfId="0" applyFont="1" applyFill="1" applyBorder="1"/>
    <xf numFmtId="0" fontId="12" fillId="4" borderId="17" xfId="0" applyFont="1" applyFill="1" applyBorder="1"/>
    <xf numFmtId="0" fontId="3" fillId="0" borderId="18" xfId="0" applyFont="1" applyBorder="1" applyAlignment="1">
      <alignment horizontal="left" vertical="top" wrapText="1"/>
    </xf>
    <xf numFmtId="0" fontId="3" fillId="0" borderId="18" xfId="0" applyFont="1" applyBorder="1" applyAlignment="1">
      <alignment horizontal="left" vertical="center"/>
    </xf>
    <xf numFmtId="0" fontId="13" fillId="0" borderId="0" xfId="0" applyFont="1"/>
    <xf numFmtId="0" fontId="3" fillId="0" borderId="18" xfId="0" applyFont="1" applyBorder="1" applyAlignment="1">
      <alignment horizontal="left" vertical="top"/>
    </xf>
    <xf numFmtId="0" fontId="3" fillId="0" borderId="18" xfId="0" applyFont="1" applyBorder="1"/>
    <xf numFmtId="44" fontId="8" fillId="0" borderId="18" xfId="0" applyNumberFormat="1" applyFont="1" applyBorder="1"/>
    <xf numFmtId="44" fontId="3" fillId="0" borderId="18" xfId="0" applyNumberFormat="1" applyFont="1" applyBorder="1"/>
    <xf numFmtId="0" fontId="3" fillId="0" borderId="18" xfId="0" applyFont="1" applyBorder="1" applyAlignment="1">
      <alignment horizontal="left" vertical="center" wrapText="1"/>
    </xf>
    <xf numFmtId="164" fontId="8" fillId="0" borderId="18" xfId="0" applyNumberFormat="1" applyFont="1" applyBorder="1"/>
    <xf numFmtId="0" fontId="14" fillId="0" borderId="18" xfId="0" applyFont="1" applyBorder="1" applyAlignment="1">
      <alignment horizontal="left" vertical="center" wrapText="1"/>
    </xf>
    <xf numFmtId="0" fontId="3" fillId="0" borderId="7" xfId="0" applyFont="1" applyBorder="1"/>
    <xf numFmtId="0" fontId="15" fillId="5" borderId="14" xfId="0" applyFont="1" applyFill="1" applyBorder="1"/>
    <xf numFmtId="0" fontId="12" fillId="5" borderId="12" xfId="0" applyFont="1" applyFill="1" applyBorder="1"/>
    <xf numFmtId="0" fontId="12" fillId="5" borderId="13" xfId="0" applyFont="1" applyFill="1" applyBorder="1"/>
    <xf numFmtId="0" fontId="17" fillId="0" borderId="18" xfId="0" applyFont="1" applyBorder="1" applyAlignment="1">
      <alignment horizontal="left" vertical="top" wrapText="1"/>
    </xf>
    <xf numFmtId="0" fontId="3" fillId="0" borderId="7" xfId="0" applyFont="1" applyBorder="1" applyAlignment="1">
      <alignment horizontal="left" vertical="top"/>
    </xf>
    <xf numFmtId="0" fontId="8" fillId="6" borderId="14" xfId="0" applyFont="1" applyFill="1" applyBorder="1"/>
    <xf numFmtId="0" fontId="13" fillId="6" borderId="12" xfId="0" applyFont="1" applyFill="1" applyBorder="1"/>
    <xf numFmtId="0" fontId="13" fillId="6" borderId="13" xfId="0" applyFont="1" applyFill="1" applyBorder="1"/>
    <xf numFmtId="0" fontId="3" fillId="0" borderId="18" xfId="0" applyFont="1" applyBorder="1" applyAlignment="1">
      <alignment vertical="top"/>
    </xf>
    <xf numFmtId="0" fontId="3" fillId="0" borderId="1" xfId="0" applyFont="1" applyBorder="1"/>
    <xf numFmtId="0" fontId="3" fillId="0" borderId="2" xfId="0" applyFont="1" applyBorder="1"/>
    <xf numFmtId="44" fontId="8" fillId="0" borderId="3" xfId="0" applyNumberFormat="1" applyFont="1" applyBorder="1"/>
    <xf numFmtId="0" fontId="14" fillId="0" borderId="18" xfId="0" applyFont="1" applyBorder="1" applyAlignment="1">
      <alignment horizontal="left" vertical="center"/>
    </xf>
    <xf numFmtId="0" fontId="8" fillId="0" borderId="1" xfId="0" applyFont="1" applyBorder="1"/>
    <xf numFmtId="0" fontId="8" fillId="0" borderId="3" xfId="0" applyFont="1" applyBorder="1"/>
    <xf numFmtId="0" fontId="18" fillId="7" borderId="15" xfId="0" applyFont="1" applyFill="1" applyBorder="1"/>
    <xf numFmtId="0" fontId="18" fillId="7" borderId="16" xfId="0" applyFont="1" applyFill="1" applyBorder="1"/>
    <xf numFmtId="0" fontId="18" fillId="7" borderId="17" xfId="0" applyFont="1" applyFill="1" applyBorder="1"/>
    <xf numFmtId="0" fontId="18" fillId="0" borderId="0" xfId="0" applyFont="1"/>
    <xf numFmtId="0" fontId="8" fillId="0" borderId="7" xfId="0" applyFont="1" applyBorder="1" applyAlignment="1">
      <alignment horizontal="center" vertical="center"/>
    </xf>
    <xf numFmtId="0" fontId="19" fillId="0" borderId="18" xfId="0" applyFont="1" applyBorder="1"/>
    <xf numFmtId="0" fontId="12" fillId="0" borderId="1" xfId="0" applyFont="1" applyBorder="1"/>
    <xf numFmtId="0" fontId="12" fillId="0" borderId="2" xfId="0" applyFont="1" applyBorder="1"/>
    <xf numFmtId="0" fontId="12" fillId="0" borderId="3" xfId="0" applyFont="1" applyBorder="1"/>
    <xf numFmtId="165" fontId="3" fillId="0" borderId="18" xfId="0" applyNumberFormat="1" applyFont="1" applyBorder="1"/>
    <xf numFmtId="0" fontId="20" fillId="0" borderId="18" xfId="0" applyFont="1" applyBorder="1"/>
    <xf numFmtId="0" fontId="21" fillId="8" borderId="18" xfId="0" applyFont="1" applyFill="1" applyBorder="1" applyAlignment="1">
      <alignment horizontal="left" vertical="center" wrapText="1"/>
    </xf>
    <xf numFmtId="0" fontId="22" fillId="8" borderId="18" xfId="0" applyFont="1" applyFill="1" applyBorder="1"/>
    <xf numFmtId="44" fontId="23" fillId="8" borderId="18" xfId="0" applyNumberFormat="1" applyFont="1" applyFill="1" applyBorder="1"/>
    <xf numFmtId="0" fontId="15" fillId="9" borderId="14" xfId="0" applyFont="1" applyFill="1" applyBorder="1" applyAlignment="1">
      <alignment horizontal="left" vertical="center" wrapText="1"/>
    </xf>
    <xf numFmtId="0" fontId="22" fillId="9" borderId="12" xfId="0" applyFont="1" applyFill="1" applyBorder="1"/>
    <xf numFmtId="44" fontId="23" fillId="9" borderId="12" xfId="0" applyNumberFormat="1" applyFont="1" applyFill="1" applyBorder="1"/>
    <xf numFmtId="44" fontId="23" fillId="9" borderId="13" xfId="0" applyNumberFormat="1" applyFont="1" applyFill="1" applyBorder="1"/>
    <xf numFmtId="0" fontId="3" fillId="0" borderId="1" xfId="0" applyFont="1" applyBorder="1" applyAlignment="1">
      <alignment horizontal="left" vertical="center" wrapText="1"/>
    </xf>
    <xf numFmtId="6" fontId="8" fillId="0" borderId="2" xfId="0" applyNumberFormat="1" applyFont="1" applyBorder="1"/>
    <xf numFmtId="44" fontId="8" fillId="0" borderId="2" xfId="0" applyNumberFormat="1" applyFont="1" applyBorder="1"/>
    <xf numFmtId="0" fontId="14" fillId="3" borderId="14" xfId="0" applyFont="1" applyFill="1" applyBorder="1" applyAlignment="1">
      <alignment horizontal="left" vertical="center" wrapText="1"/>
    </xf>
    <xf numFmtId="44" fontId="3" fillId="0" borderId="3" xfId="0" applyNumberFormat="1" applyFont="1" applyBorder="1"/>
    <xf numFmtId="0" fontId="15" fillId="10" borderId="14" xfId="0" applyFont="1" applyFill="1" applyBorder="1" applyAlignment="1">
      <alignment wrapText="1"/>
    </xf>
    <xf numFmtId="0" fontId="24" fillId="10" borderId="12" xfId="0" applyFont="1" applyFill="1" applyBorder="1"/>
    <xf numFmtId="44" fontId="25" fillId="10" borderId="12" xfId="0" applyNumberFormat="1" applyFont="1" applyFill="1" applyBorder="1"/>
    <xf numFmtId="44" fontId="25" fillId="10" borderId="13" xfId="0" applyNumberFormat="1" applyFont="1" applyFill="1" applyBorder="1"/>
    <xf numFmtId="0" fontId="8" fillId="0" borderId="18" xfId="0" applyFont="1" applyBorder="1" applyAlignment="1">
      <alignment vertical="top" wrapText="1"/>
    </xf>
    <xf numFmtId="0" fontId="26" fillId="0" borderId="0" xfId="0" applyFont="1"/>
    <xf numFmtId="0" fontId="8" fillId="0" borderId="1" xfId="0" applyFont="1" applyBorder="1" applyAlignment="1">
      <alignment vertical="top" wrapText="1"/>
    </xf>
    <xf numFmtId="0" fontId="27" fillId="0" borderId="1" xfId="0" applyFont="1" applyBorder="1" applyAlignment="1">
      <alignment vertical="top" wrapText="1"/>
    </xf>
    <xf numFmtId="0" fontId="15" fillId="11" borderId="14" xfId="0" applyFont="1" applyFill="1" applyBorder="1" applyAlignment="1">
      <alignment wrapText="1"/>
    </xf>
    <xf numFmtId="0" fontId="24" fillId="11" borderId="12" xfId="0" applyFont="1" applyFill="1" applyBorder="1"/>
    <xf numFmtId="44" fontId="25" fillId="11" borderId="12" xfId="0" applyNumberFormat="1" applyFont="1" applyFill="1" applyBorder="1"/>
    <xf numFmtId="44" fontId="25" fillId="11" borderId="13" xfId="0" applyNumberFormat="1" applyFont="1" applyFill="1" applyBorder="1"/>
    <xf numFmtId="0" fontId="28" fillId="0" borderId="18" xfId="0" applyFont="1" applyBorder="1" applyAlignment="1">
      <alignment horizontal="left" vertical="top" wrapText="1"/>
    </xf>
    <xf numFmtId="0" fontId="29" fillId="3" borderId="14" xfId="0" applyFont="1" applyFill="1" applyBorder="1" applyAlignment="1">
      <alignment horizontal="center" wrapText="1"/>
    </xf>
    <xf numFmtId="0" fontId="15" fillId="3" borderId="12" xfId="0" applyFont="1" applyFill="1" applyBorder="1" applyAlignment="1">
      <alignment horizontal="center" wrapText="1"/>
    </xf>
    <xf numFmtId="0" fontId="30" fillId="3" borderId="12" xfId="0" applyFont="1" applyFill="1" applyBorder="1" applyAlignment="1">
      <alignment horizontal="center" wrapText="1"/>
    </xf>
    <xf numFmtId="0" fontId="15" fillId="3" borderId="13" xfId="0" applyFont="1" applyFill="1" applyBorder="1" applyAlignment="1">
      <alignment horizontal="center" wrapText="1"/>
    </xf>
    <xf numFmtId="0" fontId="21" fillId="12" borderId="19" xfId="0" applyFont="1" applyFill="1" applyBorder="1" applyAlignment="1">
      <alignment wrapText="1"/>
    </xf>
    <xf numFmtId="0" fontId="22" fillId="12" borderId="20" xfId="0" applyFont="1" applyFill="1" applyBorder="1"/>
    <xf numFmtId="44" fontId="23" fillId="12" borderId="20" xfId="0" applyNumberFormat="1" applyFont="1" applyFill="1" applyBorder="1"/>
    <xf numFmtId="44" fontId="23" fillId="12" borderId="21" xfId="0" applyNumberFormat="1" applyFont="1" applyFill="1" applyBorder="1"/>
    <xf numFmtId="0" fontId="3" fillId="0" borderId="18" xfId="0" applyFont="1" applyBorder="1" applyAlignment="1">
      <alignment horizontal="center" vertical="center" wrapText="1"/>
    </xf>
    <xf numFmtId="0" fontId="31" fillId="0" borderId="18" xfId="0" applyFont="1" applyBorder="1"/>
    <xf numFmtId="44" fontId="32" fillId="0" borderId="18" xfId="0" applyNumberFormat="1" applyFont="1" applyBorder="1"/>
    <xf numFmtId="0" fontId="33" fillId="0" borderId="18" xfId="0" applyFont="1" applyBorder="1" applyAlignment="1">
      <alignment horizontal="center" vertical="center" wrapText="1"/>
    </xf>
    <xf numFmtId="0" fontId="34" fillId="13" borderId="14" xfId="0" applyFont="1" applyFill="1" applyBorder="1" applyAlignment="1">
      <alignment horizontal="center" vertical="center" wrapText="1"/>
    </xf>
    <xf numFmtId="0" fontId="22" fillId="13" borderId="12" xfId="0" applyFont="1" applyFill="1" applyBorder="1"/>
    <xf numFmtId="44" fontId="23" fillId="13" borderId="12" xfId="0" applyNumberFormat="1" applyFont="1" applyFill="1" applyBorder="1"/>
    <xf numFmtId="44" fontId="23" fillId="13" borderId="13" xfId="0" applyNumberFormat="1" applyFont="1" applyFill="1" applyBorder="1"/>
    <xf numFmtId="0" fontId="32" fillId="0" borderId="22" xfId="0" applyFont="1" applyBorder="1" applyAlignment="1">
      <alignment vertical="top" wrapText="1"/>
    </xf>
    <xf numFmtId="0" fontId="32" fillId="0" borderId="23" xfId="0" applyFont="1" applyBorder="1" applyAlignment="1">
      <alignment vertical="top" wrapText="1"/>
    </xf>
    <xf numFmtId="0" fontId="28" fillId="0" borderId="25" xfId="0" applyFont="1" applyBorder="1" applyAlignment="1">
      <alignment vertical="top" wrapText="1"/>
    </xf>
    <xf numFmtId="0" fontId="32" fillId="0" borderId="25" xfId="0" applyFont="1" applyBorder="1" applyAlignment="1">
      <alignment vertical="top" wrapText="1"/>
    </xf>
    <xf numFmtId="0" fontId="1" fillId="0" borderId="1" xfId="0" applyFont="1" applyBorder="1" applyAlignment="1">
      <alignment horizontal="center" vertical="center" wrapText="1"/>
    </xf>
    <xf numFmtId="0" fontId="2" fillId="0" borderId="2" xfId="0" applyFont="1" applyBorder="1"/>
    <xf numFmtId="0" fontId="2" fillId="0" borderId="3" xfId="0" applyFont="1" applyBorder="1"/>
    <xf numFmtId="0" fontId="3" fillId="0" borderId="4" xfId="0" applyFont="1" applyBorder="1" applyAlignment="1">
      <alignment horizontal="center" vertical="center" wrapText="1"/>
    </xf>
    <xf numFmtId="0" fontId="2" fillId="0" borderId="5" xfId="0" applyFont="1" applyBorder="1"/>
    <xf numFmtId="0" fontId="2" fillId="0" borderId="6" xfId="0" applyFont="1" applyBorder="1"/>
    <xf numFmtId="0" fontId="2" fillId="0" borderId="7" xfId="0" applyFont="1" applyBorder="1"/>
    <xf numFmtId="0" fontId="0" fillId="0" borderId="0" xfId="0"/>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left" vertical="center" wrapText="1"/>
    </xf>
    <xf numFmtId="0" fontId="7" fillId="2" borderId="1" xfId="0" applyFont="1" applyFill="1" applyBorder="1" applyAlignment="1">
      <alignment horizontal="center" vertical="center" wrapText="1"/>
    </xf>
    <xf numFmtId="0" fontId="3" fillId="0" borderId="1" xfId="0" applyFont="1" applyBorder="1" applyAlignment="1">
      <alignment horizontal="center" vertical="top"/>
    </xf>
    <xf numFmtId="14" fontId="3" fillId="0" borderId="1" xfId="0" applyNumberFormat="1" applyFont="1" applyBorder="1" applyAlignment="1">
      <alignment horizontal="center" vertical="top"/>
    </xf>
    <xf numFmtId="18" fontId="3" fillId="0" borderId="1" xfId="0" applyNumberFormat="1" applyFont="1" applyBorder="1" applyAlignment="1">
      <alignment horizontal="center" vertical="top"/>
    </xf>
    <xf numFmtId="0" fontId="3" fillId="3" borderId="1" xfId="0" applyFont="1" applyFill="1" applyBorder="1" applyAlignment="1">
      <alignment horizontal="center" vertical="top"/>
    </xf>
    <xf numFmtId="0" fontId="10" fillId="3" borderId="1" xfId="0" applyFont="1" applyFill="1" applyBorder="1" applyAlignment="1">
      <alignment horizontal="center" vertical="top"/>
    </xf>
    <xf numFmtId="0" fontId="1" fillId="0" borderId="1" xfId="0" applyFont="1" applyBorder="1" applyAlignment="1">
      <alignment horizontal="center" vertical="center"/>
    </xf>
    <xf numFmtId="0" fontId="16" fillId="0" borderId="1" xfId="0" applyFont="1" applyBorder="1" applyAlignment="1">
      <alignment horizontal="center" vertical="center"/>
    </xf>
    <xf numFmtId="0" fontId="16" fillId="0" borderId="1" xfId="0" applyFont="1" applyBorder="1" applyAlignment="1">
      <alignment horizontal="center" vertical="top"/>
    </xf>
    <xf numFmtId="0" fontId="8" fillId="0" borderId="1" xfId="0" applyFont="1" applyBorder="1" applyAlignment="1">
      <alignment horizontal="center" vertical="top" wrapText="1"/>
    </xf>
    <xf numFmtId="0" fontId="16" fillId="0" borderId="1" xfId="0" applyFont="1" applyBorder="1" applyAlignment="1">
      <alignment horizontal="center" vertical="center" wrapText="1"/>
    </xf>
    <xf numFmtId="0" fontId="16" fillId="0" borderId="1" xfId="0" applyFont="1" applyBorder="1" applyAlignment="1">
      <alignment horizontal="center" vertical="top" wrapText="1"/>
    </xf>
    <xf numFmtId="0" fontId="29" fillId="3" borderId="1" xfId="0" applyFont="1" applyFill="1" applyBorder="1" applyAlignment="1">
      <alignment horizontal="center" wrapText="1"/>
    </xf>
    <xf numFmtId="44" fontId="3" fillId="0" borderId="1" xfId="0" applyNumberFormat="1" applyFont="1" applyBorder="1" applyAlignment="1">
      <alignment horizontal="left" vertical="center"/>
    </xf>
    <xf numFmtId="44" fontId="31" fillId="0" borderId="1" xfId="0" applyNumberFormat="1" applyFont="1" applyBorder="1" applyAlignment="1">
      <alignment horizontal="right"/>
    </xf>
    <xf numFmtId="0" fontId="31" fillId="0" borderId="1" xfId="0" applyFont="1" applyBorder="1" applyAlignment="1">
      <alignment horizontal="center"/>
    </xf>
    <xf numFmtId="0" fontId="32" fillId="0" borderId="23" xfId="0" applyFont="1" applyBorder="1" applyAlignment="1">
      <alignment horizontal="center" vertical="top" wrapText="1"/>
    </xf>
    <xf numFmtId="0" fontId="2" fillId="0" borderId="23" xfId="0" applyFont="1" applyBorder="1"/>
    <xf numFmtId="0" fontId="2" fillId="0" borderId="24" xfId="0" applyFont="1" applyBorder="1"/>
    <xf numFmtId="0" fontId="28" fillId="0" borderId="25" xfId="0" applyFont="1" applyBorder="1" applyAlignment="1">
      <alignment horizontal="left" vertical="top" wrapText="1"/>
    </xf>
    <xf numFmtId="0" fontId="2" fillId="0" borderId="25" xfId="0" applyFont="1" applyBorder="1"/>
    <xf numFmtId="0" fontId="8" fillId="0" borderId="1" xfId="0" applyFont="1" applyBorder="1" applyAlignment="1">
      <alignment horizontal="left" vertical="center" wrapText="1"/>
    </xf>
    <xf numFmtId="0" fontId="3" fillId="0" borderId="1" xfId="0" applyFont="1" applyBorder="1" applyAlignment="1">
      <alignment horizontal="left" vertical="top" wrapText="1"/>
    </xf>
    <xf numFmtId="0" fontId="8" fillId="14" borderId="1" xfId="0" applyFont="1" applyFill="1" applyBorder="1" applyAlignment="1">
      <alignment horizontal="center" wrapText="1"/>
    </xf>
    <xf numFmtId="0" fontId="35" fillId="0" borderId="4" xfId="0" applyFont="1" applyBorder="1" applyAlignment="1">
      <alignment horizontal="left" vertical="top" wrapText="1"/>
    </xf>
    <xf numFmtId="0" fontId="48" fillId="0" borderId="18"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1771650</xdr:colOff>
      <xdr:row>74</xdr:row>
      <xdr:rowOff>0</xdr:rowOff>
    </xdr:from>
    <xdr:ext cx="9305925" cy="1323975"/>
    <xdr:sp macro="" textlink="">
      <xdr:nvSpPr>
        <xdr:cNvPr id="3" name="Shape 3">
          <a:extLst>
            <a:ext uri="{FF2B5EF4-FFF2-40B4-BE49-F238E27FC236}">
              <a16:creationId xmlns:a16="http://schemas.microsoft.com/office/drawing/2014/main" id="{00000000-0008-0000-0000-000003000000}"/>
            </a:ext>
          </a:extLst>
        </xdr:cNvPr>
        <xdr:cNvSpPr txBox="1"/>
      </xdr:nvSpPr>
      <xdr:spPr>
        <a:xfrm>
          <a:off x="697800" y="3122775"/>
          <a:ext cx="9296400" cy="131445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3600" b="1">
              <a:solidFill>
                <a:schemeClr val="dk1"/>
              </a:solidFill>
              <a:latin typeface="Calibri"/>
              <a:ea typeface="Calibri"/>
              <a:cs typeface="Calibri"/>
              <a:sym typeface="Calibri"/>
            </a:rPr>
            <a:t>Discount opportunities available through service projects for groups and retreats</a:t>
          </a:r>
          <a:endParaRPr sz="3600" b="1"/>
        </a:p>
      </xdr:txBody>
    </xdr:sp>
    <xdr:clientData fLocksWithSheet="0"/>
  </xdr:oneCellAnchor>
  <xdr:oneCellAnchor>
    <xdr:from>
      <xdr:col>0</xdr:col>
      <xdr:colOff>2114550</xdr:colOff>
      <xdr:row>74</xdr:row>
      <xdr:rowOff>1447800</xdr:rowOff>
    </xdr:from>
    <xdr:ext cx="8829675" cy="1600200"/>
    <xdr:sp macro="" textlink="">
      <xdr:nvSpPr>
        <xdr:cNvPr id="4" name="Shape 4">
          <a:extLst>
            <a:ext uri="{FF2B5EF4-FFF2-40B4-BE49-F238E27FC236}">
              <a16:creationId xmlns:a16="http://schemas.microsoft.com/office/drawing/2014/main" id="{00000000-0008-0000-0000-000004000000}"/>
            </a:ext>
          </a:extLst>
        </xdr:cNvPr>
        <xdr:cNvSpPr txBox="1"/>
      </xdr:nvSpPr>
      <xdr:spPr>
        <a:xfrm>
          <a:off x="935925" y="2984663"/>
          <a:ext cx="8820150" cy="159067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2000" b="1">
              <a:solidFill>
                <a:schemeClr val="dk1"/>
              </a:solidFill>
              <a:latin typeface="Calibri"/>
              <a:ea typeface="Calibri"/>
              <a:cs typeface="Calibri"/>
              <a:sym typeface="Calibri"/>
            </a:rPr>
            <a:t>If this type of discount is something that your group may be interested in, please contact Camp Norwesca at least two weeks prior to your groups arrival to discuss types of projects available that fits your group size and abilities. The project type will reflect the discount amount.</a:t>
          </a:r>
          <a:endParaRPr sz="1400"/>
        </a:p>
        <a:p>
          <a:pPr marL="0" lvl="0" indent="0" algn="l" rtl="0">
            <a:spcBef>
              <a:spcPts val="0"/>
            </a:spcBef>
            <a:spcAft>
              <a:spcPts val="0"/>
            </a:spcAft>
            <a:buNone/>
          </a:pPr>
          <a:endParaRPr sz="1800" b="1"/>
        </a:p>
      </xdr:txBody>
    </xdr:sp>
    <xdr:clientData fLocksWithSheet="0"/>
  </xdr:oneCellAnchor>
  <xdr:oneCellAnchor>
    <xdr:from>
      <xdr:col>1</xdr:col>
      <xdr:colOff>809625</xdr:colOff>
      <xdr:row>75</xdr:row>
      <xdr:rowOff>114300</xdr:rowOff>
    </xdr:from>
    <xdr:ext cx="8115300" cy="342900"/>
    <xdr:sp macro="" textlink="">
      <xdr:nvSpPr>
        <xdr:cNvPr id="5" name="Shape 5">
          <a:extLst>
            <a:ext uri="{FF2B5EF4-FFF2-40B4-BE49-F238E27FC236}">
              <a16:creationId xmlns:a16="http://schemas.microsoft.com/office/drawing/2014/main" id="{00000000-0008-0000-0000-000005000000}"/>
            </a:ext>
          </a:extLst>
        </xdr:cNvPr>
        <xdr:cNvSpPr txBox="1"/>
      </xdr:nvSpPr>
      <xdr:spPr>
        <a:xfrm>
          <a:off x="1293113" y="3613313"/>
          <a:ext cx="8105775" cy="33337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800" b="1">
              <a:solidFill>
                <a:schemeClr val="dk1"/>
              </a:solidFill>
              <a:latin typeface="Calibri"/>
              <a:ea typeface="Calibri"/>
              <a:cs typeface="Calibri"/>
              <a:sym typeface="Calibri"/>
            </a:rPr>
            <a:t>Please check this box if you are interested in the service discount. </a:t>
          </a:r>
          <a:endParaRPr sz="1800" b="1"/>
        </a:p>
      </xdr:txBody>
    </xdr:sp>
    <xdr:clientData fLocksWithSheet="0"/>
  </xdr:oneCellAnchor>
  <xdr:oneCellAnchor>
    <xdr:from>
      <xdr:col>1</xdr:col>
      <xdr:colOff>180975</xdr:colOff>
      <xdr:row>75</xdr:row>
      <xdr:rowOff>85725</xdr:rowOff>
    </xdr:from>
    <xdr:ext cx="523875" cy="361950"/>
    <xdr:sp macro="" textlink="">
      <xdr:nvSpPr>
        <xdr:cNvPr id="6" name="Shape 6">
          <a:extLst>
            <a:ext uri="{FF2B5EF4-FFF2-40B4-BE49-F238E27FC236}">
              <a16:creationId xmlns:a16="http://schemas.microsoft.com/office/drawing/2014/main" id="{00000000-0008-0000-0000-000006000000}"/>
            </a:ext>
          </a:extLst>
        </xdr:cNvPr>
        <xdr:cNvSpPr/>
      </xdr:nvSpPr>
      <xdr:spPr>
        <a:xfrm>
          <a:off x="5088825" y="3603788"/>
          <a:ext cx="514350" cy="35242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0</xdr:col>
      <xdr:colOff>0</xdr:colOff>
      <xdr:row>91</xdr:row>
      <xdr:rowOff>19050</xdr:rowOff>
    </xdr:from>
    <xdr:ext cx="12411075" cy="7000875"/>
    <xdr:sp macro="" textlink="">
      <xdr:nvSpPr>
        <xdr:cNvPr id="7" name="Shape 7">
          <a:extLst>
            <a:ext uri="{FF2B5EF4-FFF2-40B4-BE49-F238E27FC236}">
              <a16:creationId xmlns:a16="http://schemas.microsoft.com/office/drawing/2014/main" id="{00000000-0008-0000-0000-000007000000}"/>
            </a:ext>
          </a:extLst>
        </xdr:cNvPr>
        <xdr:cNvSpPr txBox="1"/>
      </xdr:nvSpPr>
      <xdr:spPr>
        <a:xfrm>
          <a:off x="0" y="284325"/>
          <a:ext cx="10692000" cy="699135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600" b="1">
              <a:solidFill>
                <a:schemeClr val="dk1"/>
              </a:solidFill>
              <a:latin typeface="Times New Roman"/>
              <a:ea typeface="Times New Roman"/>
              <a:cs typeface="Times New Roman"/>
              <a:sym typeface="Times New Roman"/>
            </a:rPr>
            <a:t>Deposits</a:t>
          </a:r>
          <a:endParaRPr sz="1400"/>
        </a:p>
        <a:p>
          <a:pPr marL="0" lvl="0" indent="0" algn="l" rtl="0">
            <a:spcBef>
              <a:spcPts val="0"/>
            </a:spcBef>
            <a:spcAft>
              <a:spcPts val="0"/>
            </a:spcAft>
            <a:buNone/>
          </a:pPr>
          <a:r>
            <a:rPr lang="en-US" sz="1400">
              <a:solidFill>
                <a:schemeClr val="dk1"/>
              </a:solidFill>
              <a:latin typeface="Times New Roman"/>
              <a:ea typeface="Times New Roman"/>
              <a:cs typeface="Times New Roman"/>
              <a:sym typeface="Times New Roman"/>
            </a:rPr>
            <a:t>50% of the total estimated charge is due when the responsible party signs and returns contract to guarantee the reservation of group event dates. </a:t>
          </a:r>
          <a:endParaRPr sz="1400"/>
        </a:p>
        <a:p>
          <a:pPr marL="0" lvl="0" indent="0" algn="l" rtl="0">
            <a:spcBef>
              <a:spcPts val="0"/>
            </a:spcBef>
            <a:spcAft>
              <a:spcPts val="0"/>
            </a:spcAft>
            <a:buNone/>
          </a:pPr>
          <a:r>
            <a:rPr lang="en-US" sz="1400">
              <a:solidFill>
                <a:schemeClr val="dk1"/>
              </a:solidFill>
              <a:latin typeface="Times New Roman"/>
              <a:ea typeface="Times New Roman"/>
              <a:cs typeface="Times New Roman"/>
              <a:sym typeface="Times New Roman"/>
            </a:rPr>
            <a:t> </a:t>
          </a:r>
          <a:endParaRPr sz="1400" b="1">
            <a:latin typeface="Times New Roman"/>
            <a:ea typeface="Times New Roman"/>
            <a:cs typeface="Times New Roman"/>
            <a:sym typeface="Times New Roman"/>
          </a:endParaRPr>
        </a:p>
        <a:p>
          <a:pPr marL="0" lvl="0" indent="0" algn="l" rtl="0">
            <a:spcBef>
              <a:spcPts val="0"/>
            </a:spcBef>
            <a:spcAft>
              <a:spcPts val="0"/>
            </a:spcAft>
            <a:buNone/>
          </a:pPr>
          <a:r>
            <a:rPr lang="en-US" sz="1600" b="1">
              <a:solidFill>
                <a:schemeClr val="dk1"/>
              </a:solidFill>
              <a:latin typeface="Times New Roman"/>
              <a:ea typeface="Times New Roman"/>
              <a:cs typeface="Times New Roman"/>
              <a:sym typeface="Times New Roman"/>
            </a:rPr>
            <a:t>Cancellation/Refund Policy</a:t>
          </a:r>
          <a:endParaRPr sz="1400"/>
        </a:p>
        <a:p>
          <a:pPr marL="0" lvl="0" indent="0" algn="l" rtl="0">
            <a:spcBef>
              <a:spcPts val="0"/>
            </a:spcBef>
            <a:spcAft>
              <a:spcPts val="0"/>
            </a:spcAft>
            <a:buNone/>
          </a:pPr>
          <a:r>
            <a:rPr lang="en-US" sz="1400">
              <a:solidFill>
                <a:schemeClr val="dk1"/>
              </a:solidFill>
              <a:latin typeface="Times New Roman"/>
              <a:ea typeface="Times New Roman"/>
              <a:cs typeface="Times New Roman"/>
              <a:sym typeface="Times New Roman"/>
            </a:rPr>
            <a:t>90% of amount given is refundable if canceled 30 days before group event. All cancellation requires a written notice.  30 Days or more prior to the event all money except the 10% non-refundable reservation deposit shall be refunded.  A cancellation occurring after the 30 days but at least 20 days prior to the event 50% of the deposit will be refunded.  There will be no refund of any deposits when a group cancels 19 days or less prior to the group event.</a:t>
          </a:r>
          <a:endParaRPr sz="1400"/>
        </a:p>
        <a:p>
          <a:pPr marL="0" lvl="0" indent="0" algn="l" rtl="0">
            <a:spcBef>
              <a:spcPts val="0"/>
            </a:spcBef>
            <a:spcAft>
              <a:spcPts val="0"/>
            </a:spcAft>
            <a:buNone/>
          </a:pPr>
          <a:r>
            <a:rPr lang="en-US" sz="1400" b="1">
              <a:solidFill>
                <a:schemeClr val="dk1"/>
              </a:solidFill>
              <a:latin typeface="Times New Roman"/>
              <a:ea typeface="Times New Roman"/>
              <a:cs typeface="Times New Roman"/>
              <a:sym typeface="Times New Roman"/>
            </a:rPr>
            <a:t> </a:t>
          </a:r>
          <a:endParaRPr sz="1400"/>
        </a:p>
        <a:p>
          <a:pPr marL="0" lvl="0" indent="0" algn="l" rtl="0">
            <a:spcBef>
              <a:spcPts val="0"/>
            </a:spcBef>
            <a:spcAft>
              <a:spcPts val="0"/>
            </a:spcAft>
            <a:buNone/>
          </a:pPr>
          <a:r>
            <a:rPr lang="en-US" sz="1600" b="1">
              <a:solidFill>
                <a:schemeClr val="dk1"/>
              </a:solidFill>
              <a:latin typeface="Times New Roman"/>
              <a:ea typeface="Times New Roman"/>
              <a:cs typeface="Times New Roman"/>
              <a:sym typeface="Times New Roman"/>
            </a:rPr>
            <a:t>Amount</a:t>
          </a:r>
          <a:endParaRPr sz="1400"/>
        </a:p>
        <a:p>
          <a:pPr marL="0" lvl="0" indent="0" algn="l" rtl="0">
            <a:spcBef>
              <a:spcPts val="0"/>
            </a:spcBef>
            <a:spcAft>
              <a:spcPts val="0"/>
            </a:spcAft>
            <a:buNone/>
          </a:pPr>
          <a:r>
            <a:rPr lang="en-US" sz="1400">
              <a:solidFill>
                <a:schemeClr val="dk1"/>
              </a:solidFill>
              <a:latin typeface="Times New Roman"/>
              <a:ea typeface="Times New Roman"/>
              <a:cs typeface="Times New Roman"/>
              <a:sym typeface="Times New Roman"/>
            </a:rPr>
            <a:t>Bills are due to be paid at the time of the event or 15 days after the event.  Bills left unpaid will result in late fees after 30 days and will continue to incur late fees every month left unpaid.</a:t>
          </a:r>
          <a:endParaRPr sz="1400"/>
        </a:p>
        <a:p>
          <a:pPr marL="0" lvl="0" indent="0" algn="l" rtl="0">
            <a:spcBef>
              <a:spcPts val="0"/>
            </a:spcBef>
            <a:spcAft>
              <a:spcPts val="0"/>
            </a:spcAft>
            <a:buNone/>
          </a:pPr>
          <a:r>
            <a:rPr lang="en-US" sz="1400">
              <a:solidFill>
                <a:schemeClr val="dk1"/>
              </a:solidFill>
              <a:latin typeface="Times New Roman"/>
              <a:ea typeface="Times New Roman"/>
              <a:cs typeface="Times New Roman"/>
              <a:sym typeface="Times New Roman"/>
            </a:rPr>
            <a:t> </a:t>
          </a:r>
          <a:endParaRPr sz="1400"/>
        </a:p>
        <a:p>
          <a:pPr marL="0" lvl="0" indent="0" algn="l" rtl="0">
            <a:spcBef>
              <a:spcPts val="0"/>
            </a:spcBef>
            <a:spcAft>
              <a:spcPts val="0"/>
            </a:spcAft>
            <a:buNone/>
          </a:pPr>
          <a:r>
            <a:rPr lang="en-US" sz="1600" b="1">
              <a:solidFill>
                <a:schemeClr val="dk1"/>
              </a:solidFill>
              <a:latin typeface="Times New Roman"/>
              <a:ea typeface="Times New Roman"/>
              <a:cs typeface="Times New Roman"/>
              <a:sym typeface="Times New Roman"/>
            </a:rPr>
            <a:t>Damage to Site and Facilities </a:t>
          </a:r>
          <a:endParaRPr sz="1400"/>
        </a:p>
        <a:p>
          <a:pPr marL="0" lvl="0" indent="0" algn="l" rtl="0">
            <a:spcBef>
              <a:spcPts val="0"/>
            </a:spcBef>
            <a:spcAft>
              <a:spcPts val="0"/>
            </a:spcAft>
            <a:buNone/>
          </a:pPr>
          <a:r>
            <a:rPr lang="en-US" sz="1400">
              <a:solidFill>
                <a:schemeClr val="dk1"/>
              </a:solidFill>
              <a:latin typeface="Times New Roman"/>
              <a:ea typeface="Times New Roman"/>
              <a:cs typeface="Times New Roman"/>
              <a:sym typeface="Times New Roman"/>
            </a:rPr>
            <a:t>Groups will report any damage to the property so a comfortable, safe and secure site is maintained. Groups will work with Camp Norwesca to expedite any and all repair costs.  Groups understand that unreported damage will necessitate adding full repair costs and service charges to the final invoice.  Writing on the walls, bunks, or other surfaces inside or outside cabins is not allowed.  If your group writes on any surface at camp the follow fee will be added to your final bill:  $50.00 for each wall, $25.00 for each bunk, $50.00 for the ceiling, $25.00 for the floor, $75.00 for other surfaces. This is considered vandalism and the Camp Director reserves the right to report any and all damage to local authorities. Groups are responsible for all damage and breakage beyond normal wear. (Camp Norwesca understands that there may already be some writing in cabins and are working to eliminate all graffiti. If someone in the group finds any graffiti, please notify someone on staff.)</a:t>
          </a:r>
          <a:endParaRPr sz="1400"/>
        </a:p>
        <a:p>
          <a:pPr marL="0" lvl="0" indent="0" algn="l" rtl="0">
            <a:spcBef>
              <a:spcPts val="0"/>
            </a:spcBef>
            <a:spcAft>
              <a:spcPts val="0"/>
            </a:spcAft>
            <a:buNone/>
          </a:pPr>
          <a:endParaRPr sz="1400" b="0">
            <a:latin typeface="Times New Roman"/>
            <a:ea typeface="Times New Roman"/>
            <a:cs typeface="Times New Roman"/>
            <a:sym typeface="Times New Roman"/>
          </a:endParaRPr>
        </a:p>
        <a:p>
          <a:pPr marL="0" lvl="0" indent="0" algn="l" rtl="0">
            <a:spcBef>
              <a:spcPts val="0"/>
            </a:spcBef>
            <a:spcAft>
              <a:spcPts val="0"/>
            </a:spcAft>
            <a:buNone/>
          </a:pPr>
          <a:r>
            <a:rPr lang="en-US" sz="1600" b="1">
              <a:solidFill>
                <a:schemeClr val="dk1"/>
              </a:solidFill>
              <a:latin typeface="Times New Roman"/>
              <a:ea typeface="Times New Roman"/>
              <a:cs typeface="Times New Roman"/>
              <a:sym typeface="Times New Roman"/>
            </a:rPr>
            <a:t>Medication Administration - User Groups</a:t>
          </a:r>
          <a:endParaRPr sz="1400"/>
        </a:p>
        <a:p>
          <a:pPr marL="0" lvl="0" indent="0" algn="l" rtl="0">
            <a:spcBef>
              <a:spcPts val="0"/>
            </a:spcBef>
            <a:spcAft>
              <a:spcPts val="0"/>
            </a:spcAft>
            <a:buNone/>
          </a:pPr>
          <a:r>
            <a:rPr lang="en-US" sz="1600" b="0">
              <a:solidFill>
                <a:schemeClr val="dk1"/>
              </a:solidFill>
              <a:latin typeface="Times New Roman"/>
              <a:ea typeface="Times New Roman"/>
              <a:cs typeface="Times New Roman"/>
              <a:sym typeface="Times New Roman"/>
            </a:rPr>
            <a:t>The user group is responsible for safeguarding, administering, and accurate record-keeping for all prescription and over-the-counter medications for minors. User groups are advised that the camp staff has their CPR/AED for the professional rescuer (infant, child, adult) and at least one AED. User groups are also advised that they should provide a first aider that has certification from a nationally recognized provider. User groups are responsible for their first aid, emergency care, and emergency transportation. Though, all camp staff are trained and can assist with first aid and emergency care as needed. </a:t>
          </a:r>
          <a:endParaRPr sz="1400"/>
        </a:p>
        <a:p>
          <a:pPr marL="0" lvl="0" indent="0" algn="l" rtl="0">
            <a:spcBef>
              <a:spcPts val="0"/>
            </a:spcBef>
            <a:spcAft>
              <a:spcPts val="0"/>
            </a:spcAft>
            <a:buNone/>
          </a:pPr>
          <a:endParaRPr sz="1600" b="1">
            <a:latin typeface="Times New Roman"/>
            <a:ea typeface="Times New Roman"/>
            <a:cs typeface="Times New Roman"/>
            <a:sym typeface="Times New Roman"/>
          </a:endParaRPr>
        </a:p>
        <a:p>
          <a:pPr marL="0" lvl="0" indent="0" algn="l" rtl="0">
            <a:spcBef>
              <a:spcPts val="0"/>
            </a:spcBef>
            <a:spcAft>
              <a:spcPts val="0"/>
            </a:spcAft>
            <a:buNone/>
          </a:pPr>
          <a:endParaRPr sz="1400" b="1">
            <a:latin typeface="Times New Roman"/>
            <a:ea typeface="Times New Roman"/>
            <a:cs typeface="Times New Roman"/>
            <a:sym typeface="Times New Roman"/>
          </a:endParaRPr>
        </a:p>
        <a:p>
          <a:pPr marL="0" lvl="0" indent="0" algn="l" rtl="0">
            <a:spcBef>
              <a:spcPts val="0"/>
            </a:spcBef>
            <a:spcAft>
              <a:spcPts val="0"/>
            </a:spcAft>
            <a:buNone/>
          </a:pPr>
          <a:r>
            <a:rPr lang="en-US" sz="1600" b="1">
              <a:solidFill>
                <a:schemeClr val="dk1"/>
              </a:solidFill>
              <a:latin typeface="Times New Roman"/>
              <a:ea typeface="Times New Roman"/>
              <a:cs typeface="Times New Roman"/>
              <a:sym typeface="Times New Roman"/>
            </a:rPr>
            <a:t>I agree to the terms set forth in the above contract and have read and agree to abide by the rules, regulations, and policies stated in the User Group Expectations that are attached. Please make checks payable to Camp Norwesca and mail to 79 Norwesca Road, Chadron NE 69337</a:t>
          </a:r>
          <a:endParaRPr sz="1400"/>
        </a:p>
        <a:p>
          <a:pPr marL="0" lvl="0" indent="0" algn="l" rtl="0">
            <a:spcBef>
              <a:spcPts val="0"/>
            </a:spcBef>
            <a:spcAft>
              <a:spcPts val="0"/>
            </a:spcAft>
            <a:buNone/>
          </a:pPr>
          <a:r>
            <a:rPr lang="en-US" sz="1400">
              <a:solidFill>
                <a:schemeClr val="dk1"/>
              </a:solidFill>
              <a:latin typeface="Times New Roman"/>
              <a:ea typeface="Times New Roman"/>
              <a:cs typeface="Times New Roman"/>
              <a:sym typeface="Times New Roman"/>
            </a:rPr>
            <a:t> </a:t>
          </a:r>
          <a:endParaRPr sz="1400"/>
        </a:p>
        <a:p>
          <a:pPr marL="0" lvl="0" indent="0" algn="l" rtl="0">
            <a:spcBef>
              <a:spcPts val="0"/>
            </a:spcBef>
            <a:spcAft>
              <a:spcPts val="0"/>
            </a:spcAft>
            <a:buNone/>
          </a:pPr>
          <a:endParaRPr sz="1100"/>
        </a:p>
      </xdr:txBody>
    </xdr:sp>
    <xdr:clientData fLocksWithSheet="0"/>
  </xdr:oneCellAnchor>
  <xdr:oneCellAnchor>
    <xdr:from>
      <xdr:col>0</xdr:col>
      <xdr:colOff>0</xdr:colOff>
      <xdr:row>117</xdr:row>
      <xdr:rowOff>76200</xdr:rowOff>
    </xdr:from>
    <xdr:ext cx="12411075" cy="809625"/>
    <xdr:sp macro="" textlink="">
      <xdr:nvSpPr>
        <xdr:cNvPr id="8" name="Shape 8">
          <a:extLst>
            <a:ext uri="{FF2B5EF4-FFF2-40B4-BE49-F238E27FC236}">
              <a16:creationId xmlns:a16="http://schemas.microsoft.com/office/drawing/2014/main" id="{00000000-0008-0000-0000-000008000000}"/>
            </a:ext>
          </a:extLst>
        </xdr:cNvPr>
        <xdr:cNvSpPr txBox="1"/>
      </xdr:nvSpPr>
      <xdr:spPr>
        <a:xfrm>
          <a:off x="0" y="3379950"/>
          <a:ext cx="10692000" cy="80010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4400" b="1">
              <a:solidFill>
                <a:schemeClr val="dk1"/>
              </a:solidFill>
              <a:latin typeface="Times New Roman"/>
              <a:ea typeface="Times New Roman"/>
              <a:cs typeface="Times New Roman"/>
              <a:sym typeface="Times New Roman"/>
            </a:rPr>
            <a:t>Signature                                            Date</a:t>
          </a:r>
          <a:endParaRPr sz="1400"/>
        </a:p>
      </xdr:txBody>
    </xdr:sp>
    <xdr:clientData fLocksWithSheet="0"/>
  </xdr:oneCellAnchor>
  <xdr:oneCellAnchor>
    <xdr:from>
      <xdr:col>4</xdr:col>
      <xdr:colOff>285750</xdr:colOff>
      <xdr:row>0</xdr:row>
      <xdr:rowOff>152400</xdr:rowOff>
    </xdr:from>
    <xdr:ext cx="5038725" cy="2276475"/>
    <xdr:pic>
      <xdr:nvPicPr>
        <xdr:cNvPr id="2" name="image1.png" descr="Norwesca%20Logo.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998"/>
  <sheetViews>
    <sheetView tabSelected="1" topLeftCell="A41" workbookViewId="0">
      <selection activeCell="B51" sqref="B51"/>
    </sheetView>
  </sheetViews>
  <sheetFormatPr defaultColWidth="14.42578125" defaultRowHeight="15" customHeight="1"/>
  <cols>
    <col min="1" max="1" width="35" customWidth="1"/>
    <col min="2" max="2" width="18.5703125" customWidth="1"/>
    <col min="3" max="3" width="13.28515625" customWidth="1"/>
    <col min="4" max="4" width="28" customWidth="1"/>
    <col min="5" max="5" width="14.7109375" customWidth="1"/>
    <col min="6" max="6" width="12.7109375" customWidth="1"/>
    <col min="7" max="7" width="12.85546875" customWidth="1"/>
    <col min="8" max="8" width="11.42578125" customWidth="1"/>
    <col min="9" max="9" width="21.140625" customWidth="1"/>
    <col min="10" max="10" width="18.140625" customWidth="1"/>
    <col min="11" max="33" width="8.7109375" customWidth="1"/>
  </cols>
  <sheetData>
    <row r="1" spans="1:10" ht="80.25" customHeight="1">
      <c r="A1" s="98" t="s">
        <v>0</v>
      </c>
      <c r="B1" s="99"/>
      <c r="C1" s="99"/>
      <c r="D1" s="100"/>
      <c r="E1" s="101"/>
      <c r="F1" s="102"/>
      <c r="G1" s="102"/>
      <c r="H1" s="102"/>
      <c r="I1" s="102"/>
      <c r="J1" s="103"/>
    </row>
    <row r="2" spans="1:10" ht="31.5" customHeight="1">
      <c r="A2" s="110" t="s">
        <v>1</v>
      </c>
      <c r="B2" s="99"/>
      <c r="C2" s="99"/>
      <c r="D2" s="100"/>
      <c r="E2" s="104"/>
      <c r="F2" s="105"/>
      <c r="G2" s="105"/>
      <c r="H2" s="105"/>
      <c r="I2" s="105"/>
      <c r="J2" s="106"/>
    </row>
    <row r="3" spans="1:10" ht="48" customHeight="1">
      <c r="A3" s="111" t="s">
        <v>2</v>
      </c>
      <c r="B3" s="99"/>
      <c r="C3" s="99"/>
      <c r="D3" s="100"/>
      <c r="E3" s="104"/>
      <c r="F3" s="105"/>
      <c r="G3" s="105"/>
      <c r="H3" s="105"/>
      <c r="I3" s="105"/>
      <c r="J3" s="106"/>
    </row>
    <row r="4" spans="1:10" ht="44.25" customHeight="1">
      <c r="A4" s="111" t="s">
        <v>3</v>
      </c>
      <c r="B4" s="99"/>
      <c r="C4" s="99"/>
      <c r="D4" s="100"/>
      <c r="E4" s="104"/>
      <c r="F4" s="105"/>
      <c r="G4" s="105"/>
      <c r="H4" s="105"/>
      <c r="I4" s="105"/>
      <c r="J4" s="106"/>
    </row>
    <row r="5" spans="1:10" ht="30" customHeight="1">
      <c r="A5" s="111" t="s">
        <v>4</v>
      </c>
      <c r="B5" s="99"/>
      <c r="C5" s="99"/>
      <c r="D5" s="100"/>
      <c r="E5" s="107"/>
      <c r="F5" s="108"/>
      <c r="G5" s="108"/>
      <c r="H5" s="108"/>
      <c r="I5" s="108"/>
      <c r="J5" s="109"/>
    </row>
    <row r="6" spans="1:10" ht="30" customHeight="1">
      <c r="A6" s="110" t="s">
        <v>5</v>
      </c>
      <c r="B6" s="99"/>
      <c r="C6" s="99"/>
      <c r="D6" s="99"/>
      <c r="E6" s="99"/>
      <c r="F6" s="99"/>
      <c r="G6" s="99"/>
      <c r="H6" s="99"/>
      <c r="I6" s="99"/>
      <c r="J6" s="100"/>
    </row>
    <row r="7" spans="1:10" ht="63" customHeight="1">
      <c r="A7" s="112" t="s">
        <v>6</v>
      </c>
      <c r="B7" s="99"/>
      <c r="C7" s="99"/>
      <c r="D7" s="99"/>
      <c r="E7" s="99"/>
      <c r="F7" s="99"/>
      <c r="G7" s="99"/>
      <c r="H7" s="99"/>
      <c r="I7" s="99"/>
      <c r="J7" s="100"/>
    </row>
    <row r="8" spans="1:10" ht="9.75" customHeight="1">
      <c r="A8" s="113"/>
      <c r="B8" s="99"/>
      <c r="C8" s="99"/>
      <c r="D8" s="99"/>
      <c r="E8" s="99"/>
      <c r="F8" s="99"/>
      <c r="G8" s="99"/>
      <c r="H8" s="99"/>
      <c r="I8" s="99"/>
      <c r="J8" s="100"/>
    </row>
    <row r="9" spans="1:10" ht="39.75" customHeight="1">
      <c r="A9" s="1" t="s">
        <v>7</v>
      </c>
      <c r="B9" s="114"/>
      <c r="C9" s="99"/>
      <c r="D9" s="100"/>
      <c r="E9" s="2" t="s">
        <v>8</v>
      </c>
      <c r="F9" s="115"/>
      <c r="G9" s="99"/>
      <c r="H9" s="99"/>
      <c r="I9" s="99"/>
      <c r="J9" s="100"/>
    </row>
    <row r="10" spans="1:10" ht="39.75" customHeight="1">
      <c r="A10" s="3" t="s">
        <v>9</v>
      </c>
      <c r="B10" s="114"/>
      <c r="C10" s="99"/>
      <c r="D10" s="100"/>
      <c r="E10" s="3" t="s">
        <v>10</v>
      </c>
      <c r="F10" s="114"/>
      <c r="G10" s="99"/>
      <c r="H10" s="99"/>
      <c r="I10" s="99"/>
      <c r="J10" s="100"/>
    </row>
    <row r="11" spans="1:10" ht="39.75" customHeight="1">
      <c r="A11" s="3" t="s">
        <v>11</v>
      </c>
      <c r="B11" s="115"/>
      <c r="C11" s="99"/>
      <c r="D11" s="100"/>
      <c r="E11" s="2" t="s">
        <v>12</v>
      </c>
      <c r="F11" s="114"/>
      <c r="G11" s="99"/>
      <c r="H11" s="99"/>
      <c r="I11" s="99"/>
      <c r="J11" s="100"/>
    </row>
    <row r="12" spans="1:10" ht="39.75" customHeight="1">
      <c r="A12" s="3" t="s">
        <v>13</v>
      </c>
      <c r="B12" s="116"/>
      <c r="C12" s="99"/>
      <c r="D12" s="100"/>
      <c r="E12" s="4"/>
      <c r="F12" s="5"/>
      <c r="G12" s="5"/>
      <c r="H12" s="5"/>
      <c r="I12" s="5"/>
      <c r="J12" s="6"/>
    </row>
    <row r="13" spans="1:10" ht="39.75" customHeight="1">
      <c r="A13" s="3" t="s">
        <v>14</v>
      </c>
      <c r="B13" s="117"/>
      <c r="C13" s="99"/>
      <c r="D13" s="100"/>
      <c r="E13" s="7"/>
      <c r="F13" s="8"/>
      <c r="G13" s="8"/>
      <c r="H13" s="8"/>
      <c r="I13" s="8"/>
      <c r="J13" s="9"/>
    </row>
    <row r="14" spans="1:10" ht="39.75" customHeight="1">
      <c r="A14" s="3" t="s">
        <v>15</v>
      </c>
      <c r="B14" s="117"/>
      <c r="C14" s="99"/>
      <c r="D14" s="100"/>
      <c r="E14" s="7"/>
      <c r="F14" s="8"/>
      <c r="G14" s="8"/>
      <c r="H14" s="8"/>
      <c r="I14" s="8"/>
      <c r="J14" s="9"/>
    </row>
    <row r="15" spans="1:10" ht="39.75" customHeight="1">
      <c r="A15" s="3" t="s">
        <v>16</v>
      </c>
      <c r="B15" s="117"/>
      <c r="C15" s="99"/>
      <c r="D15" s="100"/>
      <c r="E15" s="10" t="s">
        <v>17</v>
      </c>
      <c r="F15" s="117"/>
      <c r="G15" s="99"/>
      <c r="H15" s="99"/>
      <c r="I15" s="99"/>
      <c r="J15" s="100"/>
    </row>
    <row r="16" spans="1:10" ht="39.75" customHeight="1">
      <c r="A16" s="3" t="s">
        <v>18</v>
      </c>
      <c r="B16" s="118"/>
      <c r="C16" s="99"/>
      <c r="D16" s="100"/>
      <c r="E16" s="11"/>
      <c r="F16" s="11"/>
      <c r="G16" s="11"/>
      <c r="H16" s="11"/>
      <c r="I16" s="11"/>
      <c r="J16" s="12"/>
    </row>
    <row r="17" spans="1:11" ht="9.75" customHeight="1">
      <c r="A17" s="13"/>
      <c r="B17" s="14"/>
      <c r="C17" s="14"/>
      <c r="D17" s="14"/>
      <c r="E17" s="14"/>
      <c r="F17" s="14"/>
      <c r="G17" s="14"/>
      <c r="H17" s="14"/>
      <c r="I17" s="14"/>
      <c r="J17" s="15"/>
    </row>
    <row r="18" spans="1:11" ht="48" customHeight="1">
      <c r="A18" s="119" t="s">
        <v>19</v>
      </c>
      <c r="B18" s="99"/>
      <c r="C18" s="99"/>
      <c r="D18" s="99"/>
      <c r="E18" s="99"/>
      <c r="F18" s="99"/>
      <c r="G18" s="99"/>
      <c r="H18" s="99"/>
      <c r="I18" s="99"/>
      <c r="J18" s="100"/>
    </row>
    <row r="19" spans="1:11" ht="48" customHeight="1">
      <c r="A19" s="16" t="s">
        <v>20</v>
      </c>
      <c r="B19" s="17" t="s">
        <v>21</v>
      </c>
      <c r="C19" s="17" t="s">
        <v>22</v>
      </c>
      <c r="D19" s="17" t="s">
        <v>23</v>
      </c>
      <c r="E19" s="17" t="s">
        <v>24</v>
      </c>
      <c r="F19" s="17" t="s">
        <v>25</v>
      </c>
      <c r="G19" s="17" t="s">
        <v>26</v>
      </c>
      <c r="H19" s="17" t="s">
        <v>27</v>
      </c>
      <c r="I19" s="17" t="s">
        <v>28</v>
      </c>
      <c r="J19" s="17" t="s">
        <v>29</v>
      </c>
      <c r="K19" s="18"/>
    </row>
    <row r="20" spans="1:11" ht="39.75" customHeight="1">
      <c r="A20" s="19" t="s">
        <v>30</v>
      </c>
      <c r="B20" s="20"/>
      <c r="C20" s="20"/>
      <c r="D20" s="20"/>
      <c r="E20" s="20"/>
      <c r="F20" s="20"/>
      <c r="G20" s="20"/>
      <c r="H20" s="20"/>
      <c r="I20" s="21">
        <v>12</v>
      </c>
      <c r="J20" s="22">
        <f t="shared" ref="J20:J23" si="0">(B20+C20+D20+E20+F20+G20+H20)*I20</f>
        <v>0</v>
      </c>
    </row>
    <row r="21" spans="1:11" ht="39.75" customHeight="1">
      <c r="A21" s="19" t="s">
        <v>31</v>
      </c>
      <c r="B21" s="20"/>
      <c r="C21" s="20"/>
      <c r="D21" s="20"/>
      <c r="E21" s="20"/>
      <c r="F21" s="20"/>
      <c r="G21" s="20"/>
      <c r="H21" s="20"/>
      <c r="I21" s="21">
        <v>12</v>
      </c>
      <c r="J21" s="22">
        <f t="shared" si="0"/>
        <v>0</v>
      </c>
    </row>
    <row r="22" spans="1:11" ht="39.75" customHeight="1">
      <c r="A22" s="19" t="s">
        <v>32</v>
      </c>
      <c r="B22" s="20"/>
      <c r="C22" s="20"/>
      <c r="D22" s="20"/>
      <c r="E22" s="20"/>
      <c r="F22" s="20"/>
      <c r="G22" s="20"/>
      <c r="H22" s="20"/>
      <c r="I22" s="21">
        <v>12</v>
      </c>
      <c r="J22" s="22">
        <f t="shared" si="0"/>
        <v>0</v>
      </c>
    </row>
    <row r="23" spans="1:11" ht="39.75" customHeight="1">
      <c r="A23" s="19" t="s">
        <v>33</v>
      </c>
      <c r="B23" s="20"/>
      <c r="C23" s="20"/>
      <c r="D23" s="20"/>
      <c r="E23" s="20"/>
      <c r="F23" s="20"/>
      <c r="G23" s="20"/>
      <c r="H23" s="20"/>
      <c r="I23" s="21">
        <v>3</v>
      </c>
      <c r="J23" s="22">
        <f t="shared" si="0"/>
        <v>0</v>
      </c>
    </row>
    <row r="24" spans="1:11" ht="39.75" customHeight="1">
      <c r="A24" s="23" t="s">
        <v>34</v>
      </c>
      <c r="B24" s="20"/>
      <c r="C24" s="20"/>
      <c r="D24" s="20"/>
      <c r="E24" s="20"/>
      <c r="F24" s="20"/>
      <c r="G24" s="20"/>
      <c r="H24" s="20"/>
      <c r="I24" s="24">
        <v>6</v>
      </c>
      <c r="J24" s="22">
        <f t="shared" ref="J24:J25" si="1">SUM(B24+C24+D24+E24+F24+G24+H24)*I24</f>
        <v>0</v>
      </c>
    </row>
    <row r="25" spans="1:11" ht="39.75" customHeight="1">
      <c r="A25" s="23" t="s">
        <v>35</v>
      </c>
      <c r="B25" s="20"/>
      <c r="C25" s="20"/>
      <c r="D25" s="20"/>
      <c r="E25" s="20"/>
      <c r="F25" s="20"/>
      <c r="G25" s="20"/>
      <c r="H25" s="20"/>
      <c r="I25" s="24">
        <v>30</v>
      </c>
      <c r="J25" s="22">
        <f t="shared" si="1"/>
        <v>0</v>
      </c>
    </row>
    <row r="26" spans="1:11" ht="39.75" customHeight="1">
      <c r="A26" s="23" t="s">
        <v>36</v>
      </c>
      <c r="B26" s="20"/>
      <c r="C26" s="20"/>
      <c r="D26" s="20"/>
      <c r="E26" s="20"/>
      <c r="F26" s="20"/>
      <c r="G26" s="20"/>
      <c r="H26" s="20"/>
      <c r="I26" s="20"/>
      <c r="J26" s="22">
        <f>SUM(J20:J25)</f>
        <v>0</v>
      </c>
    </row>
    <row r="27" spans="1:11" ht="39.75" customHeight="1">
      <c r="A27" s="25" t="s">
        <v>37</v>
      </c>
      <c r="B27" s="20"/>
      <c r="C27" s="20"/>
      <c r="D27" s="20"/>
      <c r="E27" s="20"/>
      <c r="F27" s="20"/>
      <c r="G27" s="20"/>
      <c r="H27" s="20"/>
      <c r="I27" s="20"/>
      <c r="J27" s="22">
        <f>J26*5.5%</f>
        <v>0</v>
      </c>
    </row>
    <row r="28" spans="1:11" ht="39.75" customHeight="1">
      <c r="A28" s="26" t="s">
        <v>38</v>
      </c>
      <c r="B28" s="20"/>
      <c r="C28" s="20"/>
      <c r="D28" s="20"/>
      <c r="E28" s="20"/>
      <c r="F28" s="20"/>
      <c r="G28" s="20"/>
      <c r="H28" s="20"/>
      <c r="I28" s="20"/>
      <c r="J28" s="22">
        <f>J26+J27</f>
        <v>0</v>
      </c>
    </row>
    <row r="29" spans="1:11" ht="9.75" customHeight="1">
      <c r="A29" s="27"/>
      <c r="B29" s="28"/>
      <c r="C29" s="28"/>
      <c r="D29" s="28"/>
      <c r="E29" s="28"/>
      <c r="F29" s="28"/>
      <c r="G29" s="28"/>
      <c r="H29" s="28"/>
      <c r="I29" s="28"/>
      <c r="J29" s="29"/>
    </row>
    <row r="30" spans="1:11" ht="38.25" customHeight="1">
      <c r="A30" s="120" t="s">
        <v>39</v>
      </c>
      <c r="B30" s="99"/>
      <c r="C30" s="99"/>
      <c r="D30" s="99"/>
      <c r="E30" s="99"/>
      <c r="F30" s="99"/>
      <c r="G30" s="99"/>
      <c r="H30" s="99"/>
      <c r="I30" s="99"/>
      <c r="J30" s="100"/>
    </row>
    <row r="31" spans="1:11" ht="154.5" customHeight="1">
      <c r="A31" s="30" t="s">
        <v>40</v>
      </c>
      <c r="B31" s="17" t="s">
        <v>21</v>
      </c>
      <c r="C31" s="17" t="s">
        <v>22</v>
      </c>
      <c r="D31" s="17" t="s">
        <v>23</v>
      </c>
      <c r="E31" s="17" t="s">
        <v>24</v>
      </c>
      <c r="F31" s="17" t="s">
        <v>41</v>
      </c>
      <c r="G31" s="17" t="s">
        <v>26</v>
      </c>
      <c r="H31" s="17" t="s">
        <v>27</v>
      </c>
      <c r="I31" s="23" t="s">
        <v>42</v>
      </c>
      <c r="J31" s="17" t="s">
        <v>29</v>
      </c>
      <c r="K31" s="18"/>
    </row>
    <row r="32" spans="1:11" ht="39.75" customHeight="1">
      <c r="A32" s="19" t="s">
        <v>43</v>
      </c>
      <c r="B32" s="20"/>
      <c r="C32" s="20"/>
      <c r="D32" s="20"/>
      <c r="E32" s="20"/>
      <c r="F32" s="20"/>
      <c r="G32" s="20"/>
      <c r="H32" s="20"/>
      <c r="I32" s="21">
        <v>70</v>
      </c>
      <c r="J32" s="22">
        <f t="shared" ref="J32:J34" si="2">(B32+C32+D32+E32+F32+G32+H32)*I32</f>
        <v>0</v>
      </c>
      <c r="K32" s="18"/>
    </row>
    <row r="33" spans="1:13" ht="68.25" customHeight="1">
      <c r="A33" s="16" t="s">
        <v>44</v>
      </c>
      <c r="B33" s="20"/>
      <c r="C33" s="20"/>
      <c r="D33" s="20"/>
      <c r="E33" s="20"/>
      <c r="F33" s="20"/>
      <c r="G33" s="20"/>
      <c r="H33" s="20"/>
      <c r="I33" s="21">
        <v>35</v>
      </c>
      <c r="J33" s="22">
        <f t="shared" si="2"/>
        <v>0</v>
      </c>
      <c r="K33" s="18"/>
    </row>
    <row r="34" spans="1:13" ht="54.75" customHeight="1">
      <c r="A34" s="16" t="s">
        <v>45</v>
      </c>
      <c r="B34" s="20"/>
      <c r="C34" s="20"/>
      <c r="D34" s="20"/>
      <c r="E34" s="20"/>
      <c r="F34" s="20"/>
      <c r="G34" s="20"/>
      <c r="H34" s="20"/>
      <c r="I34" s="21">
        <v>55</v>
      </c>
      <c r="J34" s="22">
        <f t="shared" si="2"/>
        <v>0</v>
      </c>
      <c r="K34" s="18"/>
    </row>
    <row r="35" spans="1:13" ht="75" hidden="1" customHeight="1">
      <c r="A35" s="16" t="s">
        <v>46</v>
      </c>
      <c r="B35" s="20"/>
      <c r="C35" s="20"/>
      <c r="D35" s="20"/>
      <c r="E35" s="20"/>
      <c r="F35" s="20"/>
      <c r="G35" s="20"/>
      <c r="H35" s="20"/>
      <c r="I35" s="21">
        <v>85</v>
      </c>
      <c r="J35" s="22">
        <f>SUM(B35:H35)*I35</f>
        <v>0</v>
      </c>
      <c r="K35" s="18"/>
    </row>
    <row r="36" spans="1:13" ht="39.75" customHeight="1">
      <c r="A36" s="19" t="s">
        <v>36</v>
      </c>
      <c r="B36" s="20"/>
      <c r="C36" s="20"/>
      <c r="D36" s="20"/>
      <c r="E36" s="20"/>
      <c r="F36" s="20"/>
      <c r="G36" s="20"/>
      <c r="H36" s="20"/>
      <c r="I36" s="22"/>
      <c r="J36" s="22">
        <f>SUM(J32:J34)</f>
        <v>0</v>
      </c>
      <c r="K36" s="18"/>
    </row>
    <row r="37" spans="1:13" ht="39.75" customHeight="1">
      <c r="A37" s="19" t="s">
        <v>47</v>
      </c>
      <c r="B37" s="20"/>
      <c r="C37" s="20"/>
      <c r="D37" s="20"/>
      <c r="E37" s="20"/>
      <c r="F37" s="20"/>
      <c r="G37" s="20"/>
      <c r="H37" s="20"/>
      <c r="I37" s="22"/>
      <c r="J37" s="22">
        <f>J36*5.5%</f>
        <v>0</v>
      </c>
      <c r="K37" s="18"/>
    </row>
    <row r="38" spans="1:13" ht="39.75" customHeight="1">
      <c r="A38" s="16" t="s">
        <v>48</v>
      </c>
      <c r="B38" s="20"/>
      <c r="C38" s="20"/>
      <c r="D38" s="20"/>
      <c r="E38" s="20"/>
      <c r="F38" s="20"/>
      <c r="G38" s="20"/>
      <c r="H38" s="20"/>
      <c r="I38" s="22"/>
      <c r="J38" s="22">
        <f>J36*5%</f>
        <v>0</v>
      </c>
      <c r="K38" s="18"/>
    </row>
    <row r="39" spans="1:13" ht="39.75" customHeight="1">
      <c r="A39" s="31" t="s">
        <v>38</v>
      </c>
      <c r="B39" s="20"/>
      <c r="C39" s="20"/>
      <c r="D39" s="20"/>
      <c r="E39" s="20"/>
      <c r="F39" s="20"/>
      <c r="G39" s="20"/>
      <c r="H39" s="20"/>
      <c r="I39" s="20"/>
      <c r="J39" s="22">
        <f>J36+J37+J38</f>
        <v>0</v>
      </c>
      <c r="K39" s="18"/>
    </row>
    <row r="40" spans="1:13" ht="9.75" customHeight="1">
      <c r="A40" s="32"/>
      <c r="B40" s="33"/>
      <c r="C40" s="33"/>
      <c r="D40" s="33"/>
      <c r="E40" s="33"/>
      <c r="F40" s="33"/>
      <c r="G40" s="33"/>
      <c r="H40" s="33"/>
      <c r="I40" s="33"/>
      <c r="J40" s="34"/>
      <c r="K40" s="18"/>
    </row>
    <row r="41" spans="1:13" ht="48" customHeight="1">
      <c r="A41" s="35" t="s">
        <v>49</v>
      </c>
      <c r="B41" s="17" t="s">
        <v>21</v>
      </c>
      <c r="C41" s="17" t="s">
        <v>22</v>
      </c>
      <c r="D41" s="17" t="s">
        <v>23</v>
      </c>
      <c r="E41" s="17" t="s">
        <v>24</v>
      </c>
      <c r="F41" s="17" t="s">
        <v>41</v>
      </c>
      <c r="G41" s="17" t="s">
        <v>26</v>
      </c>
      <c r="H41" s="17" t="s">
        <v>27</v>
      </c>
      <c r="I41" s="17" t="s">
        <v>50</v>
      </c>
      <c r="J41" s="17" t="s">
        <v>29</v>
      </c>
      <c r="K41" s="18"/>
    </row>
    <row r="42" spans="1:13" ht="39.75" customHeight="1">
      <c r="A42" s="23" t="s">
        <v>51</v>
      </c>
      <c r="B42" s="20"/>
      <c r="C42" s="20"/>
      <c r="D42" s="20"/>
      <c r="E42" s="20"/>
      <c r="F42" s="20"/>
      <c r="G42" s="20"/>
      <c r="H42" s="20"/>
      <c r="I42" s="21">
        <v>15</v>
      </c>
      <c r="J42" s="21">
        <f>(B42+C42+D42+E42+F42+G42+H42)*I42</f>
        <v>0</v>
      </c>
      <c r="K42" s="18"/>
    </row>
    <row r="43" spans="1:13" ht="39.75" customHeight="1">
      <c r="A43" s="17" t="s">
        <v>36</v>
      </c>
      <c r="B43" s="36"/>
      <c r="C43" s="37"/>
      <c r="D43" s="37"/>
      <c r="E43" s="37"/>
      <c r="F43" s="37"/>
      <c r="G43" s="37"/>
      <c r="H43" s="37"/>
      <c r="I43" s="38"/>
      <c r="J43" s="21">
        <f>SUM(J42)</f>
        <v>0</v>
      </c>
      <c r="K43" s="18"/>
    </row>
    <row r="44" spans="1:13" ht="39.75" customHeight="1">
      <c r="A44" s="39" t="s">
        <v>52</v>
      </c>
      <c r="B44" s="36"/>
      <c r="C44" s="37"/>
      <c r="D44" s="37"/>
      <c r="E44" s="37"/>
      <c r="F44" s="37"/>
      <c r="G44" s="37"/>
      <c r="H44" s="37"/>
      <c r="I44" s="38"/>
      <c r="J44" s="21">
        <f>J43*5.5%</f>
        <v>0</v>
      </c>
      <c r="K44" s="18"/>
    </row>
    <row r="45" spans="1:13" ht="39.75" customHeight="1">
      <c r="A45" s="20" t="s">
        <v>53</v>
      </c>
      <c r="B45" s="40"/>
      <c r="C45" s="4"/>
      <c r="D45" s="4"/>
      <c r="E45" s="4"/>
      <c r="F45" s="4"/>
      <c r="G45" s="4"/>
      <c r="H45" s="4"/>
      <c r="I45" s="41"/>
      <c r="J45" s="21">
        <f>J43+J44</f>
        <v>0</v>
      </c>
      <c r="K45" s="18"/>
    </row>
    <row r="46" spans="1:13" ht="9.75" customHeight="1">
      <c r="A46" s="42"/>
      <c r="B46" s="43"/>
      <c r="C46" s="43"/>
      <c r="D46" s="43"/>
      <c r="E46" s="43"/>
      <c r="F46" s="43"/>
      <c r="G46" s="43"/>
      <c r="H46" s="43"/>
      <c r="I46" s="43"/>
      <c r="J46" s="44"/>
      <c r="K46" s="45"/>
      <c r="L46" s="45"/>
      <c r="M46" s="45"/>
    </row>
    <row r="47" spans="1:13" ht="39.75" customHeight="1">
      <c r="A47" s="121" t="s">
        <v>54</v>
      </c>
      <c r="B47" s="99"/>
      <c r="C47" s="99"/>
      <c r="D47" s="99"/>
      <c r="E47" s="99"/>
      <c r="F47" s="99"/>
      <c r="G47" s="99"/>
      <c r="H47" s="99"/>
      <c r="I47" s="99"/>
      <c r="J47" s="100"/>
      <c r="K47" s="45"/>
      <c r="L47" s="45"/>
      <c r="M47" s="45"/>
    </row>
    <row r="48" spans="1:13" ht="39.75" customHeight="1">
      <c r="A48" s="46" t="s">
        <v>55</v>
      </c>
      <c r="B48" s="17" t="s">
        <v>21</v>
      </c>
      <c r="C48" s="17" t="s">
        <v>22</v>
      </c>
      <c r="D48" s="17" t="s">
        <v>23</v>
      </c>
      <c r="E48" s="17" t="s">
        <v>24</v>
      </c>
      <c r="F48" s="17" t="s">
        <v>41</v>
      </c>
      <c r="G48" s="17" t="s">
        <v>26</v>
      </c>
      <c r="H48" s="17" t="s">
        <v>27</v>
      </c>
      <c r="I48" s="17" t="s">
        <v>56</v>
      </c>
      <c r="J48" s="17" t="s">
        <v>29</v>
      </c>
      <c r="K48" s="45"/>
      <c r="L48" s="45"/>
      <c r="M48" s="45"/>
    </row>
    <row r="49" spans="1:13" ht="51" customHeight="1">
      <c r="A49" s="138" t="s">
        <v>83</v>
      </c>
      <c r="B49" s="20"/>
      <c r="C49" s="20"/>
      <c r="D49" s="20"/>
      <c r="E49" s="20"/>
      <c r="F49" s="20"/>
      <c r="G49" s="20"/>
      <c r="H49" s="20"/>
      <c r="I49" s="21">
        <v>100</v>
      </c>
      <c r="J49" s="21">
        <f t="shared" ref="J49:J51" si="3">(B49+C49+D49+E49+F49+G49+H49)*I49</f>
        <v>0</v>
      </c>
      <c r="K49" s="45"/>
      <c r="L49" s="45"/>
      <c r="M49" s="45"/>
    </row>
    <row r="50" spans="1:13" ht="51" customHeight="1">
      <c r="A50" s="138" t="s">
        <v>84</v>
      </c>
      <c r="B50" s="20"/>
      <c r="C50" s="20"/>
      <c r="D50" s="20"/>
      <c r="E50" s="20"/>
      <c r="F50" s="20"/>
      <c r="G50" s="20"/>
      <c r="H50" s="20"/>
      <c r="I50" s="21">
        <v>80</v>
      </c>
      <c r="J50" s="21">
        <f t="shared" si="3"/>
        <v>0</v>
      </c>
      <c r="K50" s="45"/>
      <c r="L50" s="45"/>
      <c r="M50" s="45"/>
    </row>
    <row r="51" spans="1:13" ht="57" customHeight="1">
      <c r="A51" s="138" t="s">
        <v>85</v>
      </c>
      <c r="B51" s="20"/>
      <c r="C51" s="20"/>
      <c r="D51" s="20"/>
      <c r="E51" s="20"/>
      <c r="F51" s="20"/>
      <c r="G51" s="20"/>
      <c r="H51" s="20"/>
      <c r="I51" s="21">
        <v>60</v>
      </c>
      <c r="J51" s="21">
        <f t="shared" si="3"/>
        <v>0</v>
      </c>
      <c r="K51" s="45"/>
      <c r="L51" s="45"/>
      <c r="M51" s="45"/>
    </row>
    <row r="52" spans="1:13" ht="39.75" customHeight="1">
      <c r="A52" s="47" t="s">
        <v>36</v>
      </c>
      <c r="B52" s="48"/>
      <c r="C52" s="49"/>
      <c r="D52" s="49"/>
      <c r="E52" s="49"/>
      <c r="F52" s="49"/>
      <c r="G52" s="49"/>
      <c r="H52" s="49"/>
      <c r="I52" s="50"/>
      <c r="J52" s="51">
        <f>SUM(J49:J51)</f>
        <v>0</v>
      </c>
      <c r="K52" s="45"/>
      <c r="L52" s="45"/>
      <c r="M52" s="45"/>
    </row>
    <row r="53" spans="1:13" ht="39.75" customHeight="1">
      <c r="A53" s="52" t="s">
        <v>57</v>
      </c>
      <c r="B53" s="48"/>
      <c r="C53" s="49"/>
      <c r="D53" s="49"/>
      <c r="E53" s="49"/>
      <c r="F53" s="49"/>
      <c r="G53" s="49"/>
      <c r="H53" s="49"/>
      <c r="I53" s="49"/>
      <c r="J53" s="51">
        <f>SUM(J52)</f>
        <v>0</v>
      </c>
      <c r="K53" s="45"/>
      <c r="L53" s="45"/>
      <c r="M53" s="45"/>
    </row>
    <row r="54" spans="1:13" ht="9.75" customHeight="1">
      <c r="A54" s="53"/>
      <c r="B54" s="54"/>
      <c r="C54" s="54"/>
      <c r="D54" s="54"/>
      <c r="E54" s="54"/>
      <c r="F54" s="54"/>
      <c r="G54" s="54"/>
      <c r="H54" s="54"/>
      <c r="I54" s="55"/>
      <c r="J54" s="55"/>
      <c r="K54" s="45"/>
      <c r="L54" s="45"/>
      <c r="M54" s="45"/>
    </row>
    <row r="55" spans="1:13" ht="42.75" hidden="1" customHeight="1">
      <c r="A55" s="122"/>
      <c r="B55" s="99"/>
      <c r="C55" s="99"/>
      <c r="D55" s="99"/>
      <c r="E55" s="99"/>
      <c r="F55" s="99"/>
      <c r="G55" s="99"/>
      <c r="H55" s="99"/>
      <c r="I55" s="99"/>
      <c r="J55" s="100"/>
      <c r="K55" s="45"/>
      <c r="L55" s="45"/>
      <c r="M55" s="45"/>
    </row>
    <row r="56" spans="1:13" ht="9.75" customHeight="1">
      <c r="A56" s="56"/>
      <c r="B56" s="57"/>
      <c r="C56" s="57"/>
      <c r="D56" s="57"/>
      <c r="E56" s="57"/>
      <c r="F56" s="57"/>
      <c r="G56" s="57"/>
      <c r="H56" s="57"/>
      <c r="I56" s="58"/>
      <c r="J56" s="59"/>
      <c r="K56" s="45"/>
      <c r="L56" s="45"/>
      <c r="M56" s="45"/>
    </row>
    <row r="57" spans="1:13" ht="31.5" customHeight="1">
      <c r="A57" s="123" t="s">
        <v>58</v>
      </c>
      <c r="B57" s="99"/>
      <c r="C57" s="99"/>
      <c r="D57" s="99"/>
      <c r="E57" s="99"/>
      <c r="F57" s="99"/>
      <c r="G57" s="99"/>
      <c r="H57" s="99"/>
      <c r="I57" s="99"/>
      <c r="J57" s="100"/>
      <c r="K57" s="45"/>
      <c r="L57" s="45"/>
      <c r="M57" s="45"/>
    </row>
    <row r="58" spans="1:13" ht="39.75" customHeight="1">
      <c r="A58" s="23" t="s">
        <v>59</v>
      </c>
      <c r="B58" s="17" t="s">
        <v>21</v>
      </c>
      <c r="C58" s="17" t="s">
        <v>22</v>
      </c>
      <c r="D58" s="17" t="s">
        <v>23</v>
      </c>
      <c r="E58" s="17" t="s">
        <v>24</v>
      </c>
      <c r="F58" s="17" t="s">
        <v>41</v>
      </c>
      <c r="G58" s="17" t="s">
        <v>26</v>
      </c>
      <c r="H58" s="17" t="s">
        <v>27</v>
      </c>
      <c r="I58" s="17" t="s">
        <v>56</v>
      </c>
      <c r="J58" s="17" t="s">
        <v>29</v>
      </c>
      <c r="K58" s="45"/>
      <c r="L58" s="45"/>
      <c r="M58" s="45"/>
    </row>
    <row r="59" spans="1:13" ht="39.75" customHeight="1">
      <c r="A59" s="23" t="s">
        <v>60</v>
      </c>
      <c r="B59" s="20"/>
      <c r="C59" s="20"/>
      <c r="D59" s="20"/>
      <c r="E59" s="20"/>
      <c r="F59" s="20"/>
      <c r="G59" s="20"/>
      <c r="H59" s="20"/>
      <c r="I59" s="21">
        <v>60</v>
      </c>
      <c r="J59" s="21">
        <f t="shared" ref="J59:J60" si="4">(B59+C59+D59+E59+F59+G59+H59)*I59</f>
        <v>0</v>
      </c>
      <c r="K59" s="45"/>
      <c r="L59" s="45"/>
      <c r="M59" s="45"/>
    </row>
    <row r="60" spans="1:13" ht="73.5" customHeight="1">
      <c r="A60" s="23" t="s">
        <v>61</v>
      </c>
      <c r="B60" s="20"/>
      <c r="C60" s="20"/>
      <c r="D60" s="20"/>
      <c r="E60" s="20"/>
      <c r="F60" s="20"/>
      <c r="G60" s="20"/>
      <c r="H60" s="20"/>
      <c r="I60" s="21">
        <v>200</v>
      </c>
      <c r="J60" s="21">
        <f t="shared" si="4"/>
        <v>0</v>
      </c>
      <c r="K60" s="45"/>
      <c r="L60" s="45"/>
      <c r="M60" s="45"/>
    </row>
    <row r="61" spans="1:13" ht="108" customHeight="1">
      <c r="A61" s="60" t="s">
        <v>62</v>
      </c>
      <c r="B61" s="37"/>
      <c r="C61" s="37"/>
      <c r="D61" s="37"/>
      <c r="E61" s="37"/>
      <c r="F61" s="37"/>
      <c r="G61" s="37"/>
      <c r="H61" s="37"/>
      <c r="I61" s="61">
        <v>15</v>
      </c>
      <c r="J61" s="38">
        <f>SUM(B61+C61+D61+E61+F61+G61+H61)*I61</f>
        <v>0</v>
      </c>
      <c r="K61" s="45"/>
      <c r="L61" s="45"/>
      <c r="M61" s="45"/>
    </row>
    <row r="62" spans="1:13" ht="113.25" customHeight="1">
      <c r="A62" s="60" t="s">
        <v>63</v>
      </c>
      <c r="B62" s="37"/>
      <c r="C62" s="37"/>
      <c r="D62" s="37"/>
      <c r="E62" s="37"/>
      <c r="F62" s="37"/>
      <c r="G62" s="37"/>
      <c r="H62" s="37"/>
      <c r="I62" s="62">
        <v>50</v>
      </c>
      <c r="J62" s="38"/>
      <c r="K62" s="45"/>
      <c r="L62" s="45"/>
      <c r="M62" s="45"/>
    </row>
    <row r="63" spans="1:13" ht="104.25" customHeight="1">
      <c r="A63" s="60" t="s">
        <v>64</v>
      </c>
      <c r="B63" s="37"/>
      <c r="C63" s="37"/>
      <c r="D63" s="37"/>
      <c r="E63" s="37"/>
      <c r="F63" s="37"/>
      <c r="G63" s="37"/>
      <c r="H63" s="37"/>
      <c r="I63" s="62">
        <v>25</v>
      </c>
      <c r="J63" s="38"/>
      <c r="K63" s="45"/>
      <c r="L63" s="45"/>
      <c r="M63" s="45"/>
    </row>
    <row r="64" spans="1:13" ht="104.25" customHeight="1">
      <c r="A64" s="60" t="s">
        <v>65</v>
      </c>
      <c r="B64" s="37"/>
      <c r="C64" s="37"/>
      <c r="D64" s="37"/>
      <c r="E64" s="37"/>
      <c r="F64" s="37"/>
      <c r="G64" s="37"/>
      <c r="H64" s="37"/>
      <c r="I64" s="62">
        <v>25</v>
      </c>
      <c r="J64" s="38"/>
      <c r="K64" s="45"/>
      <c r="L64" s="45"/>
      <c r="M64" s="45"/>
    </row>
    <row r="65" spans="1:33" ht="75.75" customHeight="1">
      <c r="A65" s="63" t="s">
        <v>36</v>
      </c>
      <c r="B65" s="37"/>
      <c r="C65" s="37"/>
      <c r="D65" s="37"/>
      <c r="E65" s="37"/>
      <c r="F65" s="37"/>
      <c r="G65" s="37"/>
      <c r="H65" s="37"/>
      <c r="I65" s="62"/>
      <c r="J65" s="64">
        <f>SUM(J59:J64)</f>
        <v>0</v>
      </c>
      <c r="K65" s="45"/>
      <c r="L65" s="45"/>
      <c r="M65" s="45"/>
    </row>
    <row r="66" spans="1:33" ht="78" customHeight="1">
      <c r="A66" s="60" t="s">
        <v>38</v>
      </c>
      <c r="B66" s="37"/>
      <c r="C66" s="37"/>
      <c r="D66" s="37"/>
      <c r="E66" s="37"/>
      <c r="F66" s="37"/>
      <c r="G66" s="37"/>
      <c r="H66" s="37"/>
      <c r="I66" s="62"/>
      <c r="J66" s="64">
        <f>SUM(J65)</f>
        <v>0</v>
      </c>
      <c r="K66" s="45"/>
      <c r="L66" s="45"/>
      <c r="M66" s="45"/>
    </row>
    <row r="67" spans="1:33" ht="9.75" customHeight="1">
      <c r="A67" s="65">
        <v>1</v>
      </c>
      <c r="B67" s="66"/>
      <c r="C67" s="66"/>
      <c r="D67" s="66"/>
      <c r="E67" s="66"/>
      <c r="F67" s="66"/>
      <c r="G67" s="66"/>
      <c r="H67" s="66"/>
      <c r="I67" s="67"/>
      <c r="J67" s="68"/>
      <c r="K67" s="45"/>
      <c r="L67" s="45"/>
      <c r="M67" s="45"/>
    </row>
    <row r="68" spans="1:33" ht="39.75" customHeight="1">
      <c r="A68" s="124" t="s">
        <v>66</v>
      </c>
      <c r="B68" s="99"/>
      <c r="C68" s="99"/>
      <c r="D68" s="99"/>
      <c r="E68" s="99"/>
      <c r="F68" s="99"/>
      <c r="G68" s="99"/>
      <c r="H68" s="99"/>
      <c r="I68" s="99"/>
      <c r="J68" s="100"/>
      <c r="K68" s="45"/>
      <c r="L68" s="45"/>
      <c r="M68" s="45"/>
    </row>
    <row r="69" spans="1:33" ht="102" customHeight="1">
      <c r="A69" s="69" t="s">
        <v>67</v>
      </c>
      <c r="B69" s="20"/>
      <c r="C69" s="20"/>
      <c r="D69" s="20"/>
      <c r="E69" s="20"/>
      <c r="F69" s="20"/>
      <c r="G69" s="20"/>
      <c r="H69" s="20"/>
      <c r="I69" s="21">
        <v>700</v>
      </c>
      <c r="J69" s="21">
        <f>SUM(B69+C69+D69+E69+F69+G69+H69)*I69</f>
        <v>0</v>
      </c>
      <c r="K69" s="45"/>
      <c r="L69" s="45"/>
      <c r="M69" s="45"/>
      <c r="AG69" s="70" t="s">
        <v>68</v>
      </c>
    </row>
    <row r="70" spans="1:33" ht="140.25" customHeight="1">
      <c r="A70" s="69" t="s">
        <v>69</v>
      </c>
      <c r="B70" s="20"/>
      <c r="C70" s="20"/>
      <c r="D70" s="20"/>
      <c r="E70" s="20"/>
      <c r="F70" s="20"/>
      <c r="G70" s="20"/>
      <c r="H70" s="20"/>
      <c r="I70" s="21">
        <v>1000</v>
      </c>
      <c r="J70" s="21"/>
      <c r="K70" s="45"/>
      <c r="L70" s="45"/>
      <c r="M70" s="45"/>
    </row>
    <row r="71" spans="1:33" ht="277.5" customHeight="1">
      <c r="A71" s="71" t="s">
        <v>70</v>
      </c>
      <c r="B71" s="37"/>
      <c r="C71" s="37"/>
      <c r="D71" s="37"/>
      <c r="E71" s="37"/>
      <c r="F71" s="37"/>
      <c r="G71" s="37"/>
      <c r="H71" s="37"/>
      <c r="I71" s="62">
        <v>3000</v>
      </c>
      <c r="J71" s="38"/>
      <c r="K71" s="45"/>
      <c r="L71" s="45"/>
      <c r="M71" s="45"/>
    </row>
    <row r="72" spans="1:33" ht="75.75" customHeight="1">
      <c r="A72" s="72" t="s">
        <v>71</v>
      </c>
      <c r="B72" s="37"/>
      <c r="C72" s="37"/>
      <c r="D72" s="37"/>
      <c r="E72" s="37"/>
      <c r="F72" s="37"/>
      <c r="G72" s="37"/>
      <c r="H72" s="37"/>
      <c r="I72" s="62"/>
      <c r="J72" s="38">
        <f>SUM(J69:J71)</f>
        <v>0</v>
      </c>
      <c r="K72" s="45"/>
      <c r="L72" s="45"/>
      <c r="M72" s="45"/>
    </row>
    <row r="73" spans="1:33" ht="9.75" customHeight="1">
      <c r="A73" s="73"/>
      <c r="B73" s="74"/>
      <c r="C73" s="74"/>
      <c r="D73" s="74"/>
      <c r="E73" s="74"/>
      <c r="F73" s="74"/>
      <c r="G73" s="74"/>
      <c r="H73" s="74"/>
      <c r="I73" s="75"/>
      <c r="J73" s="76"/>
      <c r="K73" s="45"/>
      <c r="L73" s="45"/>
      <c r="M73" s="45"/>
    </row>
    <row r="74" spans="1:33" ht="119.25" customHeight="1">
      <c r="A74" s="77" t="s">
        <v>72</v>
      </c>
      <c r="B74" s="20"/>
      <c r="C74" s="20"/>
      <c r="D74" s="20"/>
      <c r="E74" s="20"/>
      <c r="F74" s="20"/>
      <c r="G74" s="20"/>
      <c r="H74" s="20"/>
      <c r="I74" s="21"/>
      <c r="J74" s="21"/>
      <c r="K74" s="45"/>
      <c r="L74" s="45"/>
      <c r="M74" s="45"/>
    </row>
    <row r="75" spans="1:33" ht="231" customHeight="1">
      <c r="A75" s="125"/>
      <c r="B75" s="99"/>
      <c r="C75" s="99"/>
      <c r="D75" s="99"/>
      <c r="E75" s="99"/>
      <c r="F75" s="99"/>
      <c r="G75" s="99"/>
      <c r="H75" s="99"/>
      <c r="I75" s="99"/>
      <c r="J75" s="100"/>
      <c r="K75" s="45"/>
      <c r="L75" s="45"/>
      <c r="M75" s="45"/>
    </row>
    <row r="76" spans="1:33" ht="45.75" customHeight="1">
      <c r="A76" s="78"/>
      <c r="B76" s="79"/>
      <c r="C76" s="80" t="s">
        <v>68</v>
      </c>
      <c r="D76" s="79"/>
      <c r="E76" s="79"/>
      <c r="F76" s="79"/>
      <c r="G76" s="79"/>
      <c r="H76" s="79"/>
      <c r="I76" s="79"/>
      <c r="J76" s="81"/>
      <c r="K76" s="45"/>
      <c r="L76" s="45"/>
      <c r="M76" s="45"/>
    </row>
    <row r="77" spans="1:33" ht="39.75" customHeight="1">
      <c r="A77" s="98" t="s">
        <v>73</v>
      </c>
      <c r="B77" s="99"/>
      <c r="C77" s="99"/>
      <c r="D77" s="99"/>
      <c r="E77" s="99"/>
      <c r="F77" s="99"/>
      <c r="G77" s="99"/>
      <c r="H77" s="99"/>
      <c r="I77" s="99"/>
      <c r="J77" s="100"/>
      <c r="K77" s="45"/>
      <c r="L77" s="45"/>
      <c r="M77" s="45"/>
    </row>
    <row r="78" spans="1:33" ht="39.75" customHeight="1">
      <c r="A78" s="23"/>
      <c r="B78" s="126" t="s">
        <v>74</v>
      </c>
      <c r="C78" s="99"/>
      <c r="D78" s="100"/>
      <c r="E78" s="127">
        <f>J26</f>
        <v>0</v>
      </c>
      <c r="F78" s="100"/>
      <c r="G78" s="128"/>
      <c r="H78" s="99"/>
      <c r="I78" s="99"/>
      <c r="J78" s="100"/>
      <c r="K78" s="45"/>
      <c r="L78" s="45"/>
      <c r="M78" s="45"/>
    </row>
    <row r="79" spans="1:33" ht="39.75" customHeight="1">
      <c r="A79" s="23"/>
      <c r="B79" s="126" t="s">
        <v>75</v>
      </c>
      <c r="C79" s="99"/>
      <c r="D79" s="100"/>
      <c r="E79" s="127">
        <f>SUM(J36)</f>
        <v>0</v>
      </c>
      <c r="F79" s="100"/>
      <c r="G79" s="128"/>
      <c r="H79" s="99"/>
      <c r="I79" s="99"/>
      <c r="J79" s="100"/>
      <c r="K79" s="45"/>
      <c r="L79" s="45"/>
      <c r="M79" s="45"/>
    </row>
    <row r="80" spans="1:33" ht="39.75" customHeight="1">
      <c r="A80" s="23"/>
      <c r="B80" s="126" t="s">
        <v>76</v>
      </c>
      <c r="C80" s="99"/>
      <c r="D80" s="100"/>
      <c r="E80" s="127">
        <f>J43</f>
        <v>0</v>
      </c>
      <c r="F80" s="100"/>
      <c r="G80" s="128"/>
      <c r="H80" s="99"/>
      <c r="I80" s="99"/>
      <c r="J80" s="100"/>
      <c r="K80" s="45"/>
      <c r="L80" s="45"/>
      <c r="M80" s="45"/>
    </row>
    <row r="81" spans="1:13" ht="39.75" customHeight="1">
      <c r="A81" s="23"/>
      <c r="B81" s="126" t="s">
        <v>77</v>
      </c>
      <c r="C81" s="99"/>
      <c r="D81" s="100"/>
      <c r="E81" s="127">
        <f>J52</f>
        <v>0</v>
      </c>
      <c r="F81" s="100"/>
      <c r="G81" s="128"/>
      <c r="H81" s="99"/>
      <c r="I81" s="99"/>
      <c r="J81" s="100"/>
      <c r="K81" s="45"/>
      <c r="L81" s="45"/>
      <c r="M81" s="45"/>
    </row>
    <row r="82" spans="1:13" ht="39.75" customHeight="1">
      <c r="A82" s="23"/>
      <c r="B82" s="126" t="s">
        <v>58</v>
      </c>
      <c r="C82" s="99"/>
      <c r="D82" s="100"/>
      <c r="E82" s="127">
        <f>J66+J72</f>
        <v>0</v>
      </c>
      <c r="F82" s="100"/>
      <c r="G82" s="128"/>
      <c r="H82" s="99"/>
      <c r="I82" s="99"/>
      <c r="J82" s="100"/>
      <c r="K82" s="45"/>
      <c r="L82" s="45"/>
      <c r="M82" s="45"/>
    </row>
    <row r="83" spans="1:13" ht="9.75" customHeight="1">
      <c r="A83" s="82"/>
      <c r="B83" s="83"/>
      <c r="C83" s="83"/>
      <c r="D83" s="83"/>
      <c r="E83" s="83"/>
      <c r="F83" s="83"/>
      <c r="G83" s="83"/>
      <c r="H83" s="83"/>
      <c r="I83" s="84"/>
      <c r="J83" s="85"/>
      <c r="K83" s="45"/>
      <c r="L83" s="45"/>
      <c r="M83" s="45"/>
    </row>
    <row r="84" spans="1:13" ht="39.75" customHeight="1">
      <c r="A84" s="134" t="s">
        <v>78</v>
      </c>
      <c r="B84" s="99"/>
      <c r="C84" s="99"/>
      <c r="D84" s="99"/>
      <c r="E84" s="99"/>
      <c r="F84" s="99"/>
      <c r="G84" s="99"/>
      <c r="H84" s="99"/>
      <c r="I84" s="100"/>
      <c r="K84" s="45"/>
      <c r="L84" s="45"/>
      <c r="M84" s="45"/>
    </row>
    <row r="85" spans="1:13" ht="39.75" customHeight="1">
      <c r="A85" s="86" t="s">
        <v>79</v>
      </c>
      <c r="B85" s="87"/>
      <c r="C85" s="87"/>
      <c r="D85" s="87"/>
      <c r="E85" s="87"/>
      <c r="F85" s="87"/>
      <c r="G85" s="87"/>
      <c r="H85" s="87"/>
      <c r="I85" s="88"/>
      <c r="J85" s="88">
        <f>SUM(E78+E79+E80+E81+E82)</f>
        <v>0</v>
      </c>
      <c r="K85" s="45"/>
      <c r="L85" s="45"/>
      <c r="M85" s="45"/>
    </row>
    <row r="86" spans="1:13" ht="39.75" customHeight="1">
      <c r="A86" s="89" t="s">
        <v>80</v>
      </c>
      <c r="B86" s="87"/>
      <c r="C86" s="87"/>
      <c r="D86" s="87"/>
      <c r="E86" s="87"/>
      <c r="F86" s="87"/>
      <c r="G86" s="87"/>
      <c r="H86" s="87"/>
      <c r="I86" s="88"/>
      <c r="J86" s="88">
        <f>SUM(J27+J37+J38+J44)</f>
        <v>0</v>
      </c>
      <c r="K86" s="45"/>
      <c r="L86" s="45"/>
      <c r="M86" s="45"/>
    </row>
    <row r="87" spans="1:13" ht="39.75" customHeight="1">
      <c r="A87" s="86" t="s">
        <v>81</v>
      </c>
      <c r="B87" s="87"/>
      <c r="C87" s="87"/>
      <c r="D87" s="87"/>
      <c r="E87" s="87"/>
      <c r="F87" s="87"/>
      <c r="G87" s="87"/>
      <c r="H87" s="87"/>
      <c r="I87" s="88"/>
      <c r="J87" s="88">
        <f>SUM(J86,J85)</f>
        <v>0</v>
      </c>
      <c r="K87" s="45"/>
      <c r="L87" s="45"/>
      <c r="M87" s="45"/>
    </row>
    <row r="88" spans="1:13" ht="9.75" customHeight="1">
      <c r="A88" s="90"/>
      <c r="B88" s="91"/>
      <c r="C88" s="91"/>
      <c r="D88" s="91"/>
      <c r="E88" s="91"/>
      <c r="F88" s="91"/>
      <c r="G88" s="91"/>
      <c r="H88" s="91"/>
      <c r="I88" s="92"/>
      <c r="J88" s="93"/>
      <c r="K88" s="45"/>
      <c r="L88" s="45"/>
      <c r="M88" s="45"/>
    </row>
    <row r="89" spans="1:13" ht="94.5" customHeight="1">
      <c r="A89" s="16" t="s">
        <v>82</v>
      </c>
      <c r="B89" s="87"/>
      <c r="C89" s="87"/>
      <c r="D89" s="87"/>
      <c r="E89" s="87"/>
      <c r="F89" s="87"/>
      <c r="G89" s="87"/>
      <c r="H89" s="87"/>
      <c r="I89" s="88"/>
      <c r="J89" s="88">
        <f>SUM(J87)/2</f>
        <v>0</v>
      </c>
      <c r="K89" s="45"/>
      <c r="L89" s="45"/>
      <c r="M89" s="45"/>
    </row>
    <row r="90" spans="1:13" ht="4.5" customHeight="1">
      <c r="A90" s="135"/>
      <c r="B90" s="99"/>
      <c r="C90" s="99"/>
      <c r="D90" s="99"/>
      <c r="E90" s="99"/>
      <c r="F90" s="99"/>
      <c r="G90" s="99"/>
      <c r="H90" s="99"/>
      <c r="I90" s="99"/>
      <c r="J90" s="100"/>
      <c r="K90" s="45"/>
      <c r="L90" s="45"/>
      <c r="M90" s="45"/>
    </row>
    <row r="91" spans="1:13" ht="9.75" customHeight="1">
      <c r="A91" s="136"/>
      <c r="B91" s="99"/>
      <c r="C91" s="99"/>
      <c r="D91" s="99"/>
      <c r="E91" s="99"/>
      <c r="F91" s="99"/>
      <c r="G91" s="99"/>
      <c r="H91" s="99"/>
      <c r="I91" s="99"/>
      <c r="J91" s="100"/>
      <c r="K91" s="45"/>
      <c r="L91" s="45"/>
      <c r="M91" s="45"/>
    </row>
    <row r="92" spans="1:13" ht="33.75" customHeight="1">
      <c r="A92" s="137"/>
      <c r="B92" s="102"/>
      <c r="C92" s="102"/>
      <c r="D92" s="102"/>
      <c r="E92" s="102"/>
      <c r="F92" s="102"/>
      <c r="G92" s="102"/>
      <c r="H92" s="102"/>
      <c r="I92" s="102"/>
      <c r="J92" s="103"/>
      <c r="K92" s="45"/>
      <c r="L92" s="45"/>
      <c r="M92" s="45"/>
    </row>
    <row r="93" spans="1:13" ht="18.75" customHeight="1">
      <c r="A93" s="107"/>
      <c r="B93" s="108"/>
      <c r="C93" s="108"/>
      <c r="D93" s="108"/>
      <c r="E93" s="108"/>
      <c r="F93" s="108"/>
      <c r="G93" s="108"/>
      <c r="H93" s="108"/>
      <c r="I93" s="108"/>
      <c r="J93" s="109"/>
      <c r="K93" s="45"/>
      <c r="L93" s="45"/>
      <c r="M93" s="45"/>
    </row>
    <row r="94" spans="1:13" ht="112.5" customHeight="1">
      <c r="A94" s="94"/>
      <c r="B94" s="95"/>
      <c r="C94" s="95"/>
      <c r="D94" s="95"/>
      <c r="E94" s="95"/>
      <c r="F94" s="129"/>
      <c r="G94" s="130"/>
      <c r="H94" s="130"/>
      <c r="I94" s="130"/>
      <c r="J94" s="131"/>
      <c r="K94" s="45"/>
      <c r="L94" s="45"/>
      <c r="M94" s="45"/>
    </row>
    <row r="95" spans="1:13" ht="34.5" customHeight="1">
      <c r="A95" s="96"/>
      <c r="B95" s="97"/>
      <c r="C95" s="97"/>
      <c r="D95" s="97"/>
      <c r="E95" s="97"/>
      <c r="F95" s="132"/>
      <c r="G95" s="133"/>
      <c r="H95" s="133"/>
      <c r="I95" s="133"/>
      <c r="J95" s="133"/>
      <c r="K95" s="45"/>
      <c r="L95" s="45"/>
      <c r="M95" s="45"/>
    </row>
    <row r="96" spans="1:13"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hidden="1"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50">
    <mergeCell ref="B81:D81"/>
    <mergeCell ref="E81:F81"/>
    <mergeCell ref="G81:J81"/>
    <mergeCell ref="F94:J94"/>
    <mergeCell ref="F95:J95"/>
    <mergeCell ref="A84:I84"/>
    <mergeCell ref="A90:J90"/>
    <mergeCell ref="A91:J91"/>
    <mergeCell ref="A92:J93"/>
    <mergeCell ref="B82:D82"/>
    <mergeCell ref="E82:F82"/>
    <mergeCell ref="G82:J82"/>
    <mergeCell ref="E79:F79"/>
    <mergeCell ref="G79:J79"/>
    <mergeCell ref="B79:D79"/>
    <mergeCell ref="B80:D80"/>
    <mergeCell ref="E80:F80"/>
    <mergeCell ref="G80:J80"/>
    <mergeCell ref="A68:J68"/>
    <mergeCell ref="A75:J75"/>
    <mergeCell ref="A77:J77"/>
    <mergeCell ref="B78:D78"/>
    <mergeCell ref="E78:F78"/>
    <mergeCell ref="G78:J78"/>
    <mergeCell ref="A18:J18"/>
    <mergeCell ref="A30:J30"/>
    <mergeCell ref="A47:J47"/>
    <mergeCell ref="A55:J55"/>
    <mergeCell ref="A57:J57"/>
    <mergeCell ref="B13:D13"/>
    <mergeCell ref="B14:D14"/>
    <mergeCell ref="B15:D15"/>
    <mergeCell ref="F15:J15"/>
    <mergeCell ref="B16:D16"/>
    <mergeCell ref="B10:D10"/>
    <mergeCell ref="F10:J10"/>
    <mergeCell ref="F11:J11"/>
    <mergeCell ref="B11:D11"/>
    <mergeCell ref="B12:D12"/>
    <mergeCell ref="A6:J6"/>
    <mergeCell ref="A7:J7"/>
    <mergeCell ref="A8:J8"/>
    <mergeCell ref="B9:D9"/>
    <mergeCell ref="F9:J9"/>
    <mergeCell ref="A1:D1"/>
    <mergeCell ref="E1:J5"/>
    <mergeCell ref="A2:D2"/>
    <mergeCell ref="A3:D3"/>
    <mergeCell ref="A4:D4"/>
    <mergeCell ref="A5:D5"/>
  </mergeCells>
  <pageMargins left="0.7" right="0.7" top="0.75" bottom="0.75" header="0.3" footer="0.3"/>
  <pageSetup scale="23" fitToHeight="0" orientation="portrait" r:id="rId1"/>
  <headerFooter>
    <oddFooter>&amp;LCAMP NORWESCA&amp;C&amp;D&amp;R&amp;P</oddFooter>
  </headerFooter>
  <rowBreaks count="2" manualBreakCount="2">
    <brk id="37" man="1"/>
    <brk id="5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Contract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norwesca</dc:creator>
  <cp:lastModifiedBy>Camp Norwesca</cp:lastModifiedBy>
  <cp:lastPrinted>2024-11-12T15:52:28Z</cp:lastPrinted>
  <dcterms:created xsi:type="dcterms:W3CDTF">2015-03-05T17:53:19Z</dcterms:created>
  <dcterms:modified xsi:type="dcterms:W3CDTF">2025-03-06T17:12:53Z</dcterms:modified>
</cp:coreProperties>
</file>